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imitchell\Google Drive\CGD\UK\UK Aid\"/>
    </mc:Choice>
  </mc:AlternateContent>
  <xr:revisionPtr revIDLastSave="0" documentId="13_ncr:1_{96C9D233-A84B-4F2E-B297-84BBDBA58E88}" xr6:coauthVersionLast="47" xr6:coauthVersionMax="47" xr10:uidLastSave="{00000000-0000-0000-0000-000000000000}"/>
  <bookViews>
    <workbookView xWindow="-120" yWindow="-120" windowWidth="29040" windowHeight="15840" xr2:uid="{FB14931F-B300-47D7-98D3-2D73681C8734}"/>
  </bookViews>
  <sheets>
    <sheet name="Table 1" sheetId="16" r:id="rId1"/>
    <sheet name="Table 2" sheetId="1" r:id="rId2"/>
    <sheet name="Provisional SID 2021 Table 1" sheetId="15" r:id="rId3"/>
    <sheet name="Provisional SID 2021 Table 2" sheetId="6" r:id="rId4"/>
    <sheet name="Final SID 2020 Table C1" sheetId="9" r:id="rId5"/>
    <sheet name="Final SID 2020 Table A2" sheetId="2" r:id="rId6"/>
    <sheet name="Final SID 2020 Table A8" sheetId="5" r:id="rId7"/>
    <sheet name="Final SID 2018 Table A8" sheetId="11" r:id="rId8"/>
    <sheet name="Final SID 2017 Table A8" sheetId="14" r:id="rId9"/>
    <sheet name="Final SID 2016 Table A8" sheetId="12" r:id="rId10"/>
    <sheet name="SID 2014 Table 7" sheetId="13" r:id="rId11"/>
    <sheet name="UK Multi-Core ODA to EU" sheetId="17" r:id="rId12"/>
    <sheet name="OBR EFO Mar 2022 Ch.2 Chart 2.8" sheetId="7" r:id="rId13"/>
    <sheet name="OBR EFO Mar 2022 Sup Tab 1.2" sheetId="4" r:id="rId14"/>
    <sheet name="ONS (Sep 2021)" sheetId="8" r:id="rId15"/>
    <sheet name="ODA %GNI List" sheetId="18"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localSheetId="6" hidden="1">'[1]Model inputs'!#REF!</definedName>
    <definedName name="__123Graph_A" localSheetId="13" hidden="1">'[1]Model inputs'!#REF!</definedName>
    <definedName name="__123Graph_A" localSheetId="11" hidden="1">'[1]Model inputs'!#REF!</definedName>
    <definedName name="__123Graph_A" hidden="1">'[1]Model inputs'!#REF!</definedName>
    <definedName name="__123Graph_AALLTAX" localSheetId="6" hidden="1">'[2]Forecast data'!#REF!</definedName>
    <definedName name="__123Graph_AALLTAX" localSheetId="11"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6" hidden="1">'[4]T3 Page 1'!#REF!</definedName>
    <definedName name="__123Graph_AEFF" localSheetId="13" hidden="1">'[4]T3 Page 1'!#REF!</definedName>
    <definedName name="__123Graph_AEFF" localSheetId="11" hidden="1">'[4]T3 Page 1'!#REF!</definedName>
    <definedName name="__123Graph_AEFF" hidden="1">'[4]T3 Page 1'!#REF!</definedName>
    <definedName name="__123Graph_AGR14PBF1" hidden="1">'[5]HIS19FIN(A)'!$AF$70:$AF$81</definedName>
    <definedName name="__123Graph_AHOMEVAT" localSheetId="6" hidden="1">'[2]Forecast data'!#REF!</definedName>
    <definedName name="__123Graph_AHOMEVAT" localSheetId="11" hidden="1">'[2]Forecast data'!#REF!</definedName>
    <definedName name="__123Graph_AHOMEVAT" hidden="1">'[2]Forecast data'!#REF!</definedName>
    <definedName name="__123Graph_AIMPORT" localSheetId="6" hidden="1">'[2]Forecast data'!#REF!</definedName>
    <definedName name="__123Graph_AIMPORT" localSheetId="11" hidden="1">'[2]Forecast data'!#REF!</definedName>
    <definedName name="__123Graph_AIMPORT" hidden="1">'[2]Forecast data'!#REF!</definedName>
    <definedName name="__123Graph_ALBFFIN" localSheetId="6" hidden="1">'[4]FC Page 1'!#REF!</definedName>
    <definedName name="__123Graph_ALBFFIN" localSheetId="13"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DNUMBERS" hidden="1">'[6]SUMMARY TABLE'!$U$6:$U$49</definedName>
    <definedName name="__123Graph_APDTRENDS" hidden="1">'[6]SUMMARY TABLE'!$S$23:$S$46</definedName>
    <definedName name="__123Graph_APIC" localSheetId="6" hidden="1">'[4]T3 Page 1'!#REF!</definedName>
    <definedName name="__123Graph_APIC" localSheetId="13" hidden="1">'[4]T3 Page 1'!#REF!</definedName>
    <definedName name="__123Graph_APIC" localSheetId="11" hidden="1">'[4]T3 Page 1'!#REF!</definedName>
    <definedName name="__123Graph_APIC" hidden="1">'[4]T3 Page 1'!#REF!</definedName>
    <definedName name="__123Graph_ATOBREV" localSheetId="6" hidden="1">'[2]Forecast data'!#REF!</definedName>
    <definedName name="__123Graph_ATOBREV" hidden="1">'[2]Forecast data'!#REF!</definedName>
    <definedName name="__123Graph_ATOTAL" hidden="1">'[2]Forecast data'!#REF!</definedName>
    <definedName name="__123Graph_B" hidden="1">'[1]Model inputs'!#REF!</definedName>
    <definedName name="__123Graph_BCHGSPD1" hidden="1">'[3]CHGSPD19.FIN'!$H$10:$H$25</definedName>
    <definedName name="__123Graph_BCHGSPD2" hidden="1">'[3]CHGSPD19.FIN'!$I$11:$I$25</definedName>
    <definedName name="__123Graph_BEFF" localSheetId="6" hidden="1">'[4]T3 Page 1'!#REF!</definedName>
    <definedName name="__123Graph_BEFF" localSheetId="13" hidden="1">'[4]T3 Page 1'!#REF!</definedName>
    <definedName name="__123Graph_BEFF" localSheetId="11" hidden="1">'[4]T3 Page 1'!#REF!</definedName>
    <definedName name="__123Graph_BEFF" hidden="1">'[4]T3 Page 1'!#REF!</definedName>
    <definedName name="__123Graph_BHOMEVAT" localSheetId="6" hidden="1">'[2]Forecast data'!#REF!</definedName>
    <definedName name="__123Graph_BHOMEVAT" hidden="1">'[2]Forecast data'!#REF!</definedName>
    <definedName name="__123Graph_BIMPORT" hidden="1">'[2]Forecast data'!#REF!</definedName>
    <definedName name="__123Graph_BLBF" hidden="1">'[4]T3 Page 1'!#REF!</definedName>
    <definedName name="__123Graph_BLBFFIN" hidden="1">'[4]FC Page 1'!#REF!</definedName>
    <definedName name="__123Graph_BLCB" hidden="1">'[5]HIS19FIN(A)'!$D$79:$I$79</definedName>
    <definedName name="__123Graph_BPDTRENDS" hidden="1">'[6]SUMMARY TABLE'!$T$23:$T$46</definedName>
    <definedName name="__123Graph_BPIC" localSheetId="6" hidden="1">'[4]T3 Page 1'!#REF!</definedName>
    <definedName name="__123Graph_BPIC" localSheetId="13" hidden="1">'[4]T3 Page 1'!#REF!</definedName>
    <definedName name="__123Graph_BPIC" localSheetId="11" hidden="1">'[4]T3 Page 1'!#REF!</definedName>
    <definedName name="__123Graph_BPIC" hidden="1">'[4]T3 Page 1'!#REF!</definedName>
    <definedName name="__123Graph_BTOTAL" localSheetId="6" hidden="1">'[2]Forecast data'!#REF!</definedName>
    <definedName name="__123Graph_BTOTAL" hidden="1">'[2]Forecast data'!#REF!</definedName>
    <definedName name="__123Graph_CACT13BUD" hidden="1">'[4]FC Page 1'!#REF!</definedName>
    <definedName name="__123Graph_CEFF" hidden="1">'[4]T3 Page 1'!#REF!</definedName>
    <definedName name="__123Graph_CGR14PBF1" hidden="1">'[5]HIS19FIN(A)'!$AK$70:$AK$81</definedName>
    <definedName name="__123Graph_CLBF" localSheetId="6" hidden="1">'[4]T3 Page 1'!#REF!</definedName>
    <definedName name="__123Graph_CLBF" localSheetId="13" hidden="1">'[4]T3 Page 1'!#REF!</definedName>
    <definedName name="__123Graph_CLBF" localSheetId="11" hidden="1">'[4]T3 Page 1'!#REF!</definedName>
    <definedName name="__123Graph_CLBF" hidden="1">'[4]T3 Page 1'!#REF!</definedName>
    <definedName name="__123Graph_CPIC" localSheetId="6" hidden="1">'[4]T3 Page 1'!#REF!</definedName>
    <definedName name="__123Graph_CPIC" localSheetId="13" hidden="1">'[4]T3 Page 1'!#REF!</definedName>
    <definedName name="__123Graph_CPIC" hidden="1">'[4]T3 Page 1'!#REF!</definedName>
    <definedName name="__123Graph_DACT13BUD" hidden="1">'[4]FC Page 1'!#REF!</definedName>
    <definedName name="__123Graph_DEFF" hidden="1">'[4]T3 Page 1'!#REF!</definedName>
    <definedName name="__123Graph_DGR14PBF1" hidden="1">'[5]HIS19FIN(A)'!$AH$70:$AH$81</definedName>
    <definedName name="__123Graph_DLBF" localSheetId="6" hidden="1">'[4]T3 Page 1'!#REF!</definedName>
    <definedName name="__123Graph_DLBF" localSheetId="13" hidden="1">'[4]T3 Page 1'!#REF!</definedName>
    <definedName name="__123Graph_DLBF" localSheetId="11" hidden="1">'[4]T3 Page 1'!#REF!</definedName>
    <definedName name="__123Graph_DLBF" hidden="1">'[4]T3 Page 1'!#REF!</definedName>
    <definedName name="__123Graph_DPIC" localSheetId="6" hidden="1">'[4]T3 Page 1'!#REF!</definedName>
    <definedName name="__123Graph_DPIC" localSheetId="13" hidden="1">'[4]T3 Page 1'!#REF!</definedName>
    <definedName name="__123Graph_DPIC" hidden="1">'[4]T3 Page 1'!#REF!</definedName>
    <definedName name="__123Graph_EACT13BUD" hidden="1">'[4]FC Page 1'!#REF!</definedName>
    <definedName name="__123Graph_EEFF" hidden="1">'[4]T3 Page 1'!#REF!</definedName>
    <definedName name="__123Graph_EEFFHIC" hidden="1">'[4]FC Page 1'!#REF!</definedName>
    <definedName name="__123Graph_EGR14PBF1" hidden="1">'[5]HIS19FIN(A)'!$AG$67:$AG$67</definedName>
    <definedName name="__123Graph_ELBF" localSheetId="6" hidden="1">'[4]T3 Page 1'!#REF!</definedName>
    <definedName name="__123Graph_ELBF" localSheetId="13" hidden="1">'[4]T3 Page 1'!#REF!</definedName>
    <definedName name="__123Graph_ELBF" localSheetId="11" hidden="1">'[4]T3 Page 1'!#REF!</definedName>
    <definedName name="__123Graph_ELBF" hidden="1">'[4]T3 Page 1'!#REF!</definedName>
    <definedName name="__123Graph_EPIC" localSheetId="6" hidden="1">'[4]T3 Page 1'!#REF!</definedName>
    <definedName name="__123Graph_EPIC" localSheetId="13" hidden="1">'[4]T3 Page 1'!#REF!</definedName>
    <definedName name="__123Graph_EPIC" hidden="1">'[4]T3 Page 1'!#REF!</definedName>
    <definedName name="__123Graph_FACT13BUD" hidden="1">'[4]FC Page 1'!#REF!</definedName>
    <definedName name="__123Graph_FEFF" hidden="1">'[4]T3 Page 1'!#REF!</definedName>
    <definedName name="__123Graph_FEFFHIC" hidden="1">'[4]FC Page 1'!#REF!</definedName>
    <definedName name="__123Graph_FGR14PBF1" hidden="1">'[5]HIS19FIN(A)'!$AH$67:$AH$67</definedName>
    <definedName name="__123Graph_FLBF" localSheetId="6" hidden="1">'[4]T3 Page 1'!#REF!</definedName>
    <definedName name="__123Graph_FLBF" localSheetId="13" hidden="1">'[4]T3 Page 1'!#REF!</definedName>
    <definedName name="__123Graph_FLBF" localSheetId="11" hidden="1">'[4]T3 Page 1'!#REF!</definedName>
    <definedName name="__123Graph_FLBF" hidden="1">'[4]T3 Page 1'!#REF!</definedName>
    <definedName name="__123Graph_FPIC" localSheetId="6" hidden="1">'[4]T3 Page 1'!#REF!</definedName>
    <definedName name="__123Graph_FPIC" localSheetId="13"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6" hidden="1">'[2]Forecast data'!#REF!</definedName>
    <definedName name="__123Graph_X" localSheetId="11" hidden="1">'[2]Forecast data'!#REF!</definedName>
    <definedName name="__123Graph_X" hidden="1">'[2]Forecast data'!#REF!</definedName>
    <definedName name="__123Graph_XACTHIC" localSheetId="6" hidden="1">'[4]FC Page 1'!#REF!</definedName>
    <definedName name="__123Graph_XACTHIC" localSheetId="13" hidden="1">'[4]FC Page 1'!#REF!</definedName>
    <definedName name="__123Graph_XACTHIC" hidden="1">'[4]FC Page 1'!#REF!</definedName>
    <definedName name="__123Graph_XALLTAX" localSheetId="6"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6" hidden="1">'[4]T3 Page 1'!#REF!</definedName>
    <definedName name="__123Graph_XEFF" localSheetId="13" hidden="1">'[4]T3 Page 1'!#REF!</definedName>
    <definedName name="__123Graph_XEFF" localSheetId="11" hidden="1">'[4]T3 Page 1'!#REF!</definedName>
    <definedName name="__123Graph_XEFF" hidden="1">'[4]T3 Page 1'!#REF!</definedName>
    <definedName name="__123Graph_XGR14PBF1" hidden="1">'[5]HIS19FIN(A)'!$AL$70:$AL$81</definedName>
    <definedName name="__123Graph_XHOMEVAT" localSheetId="6" hidden="1">'[2]Forecast data'!#REF!</definedName>
    <definedName name="__123Graph_XHOMEVAT" localSheetId="11" hidden="1">'[2]Forecast data'!#REF!</definedName>
    <definedName name="__123Graph_XHOMEVAT" hidden="1">'[2]Forecast data'!#REF!</definedName>
    <definedName name="__123Graph_XIMPORT" localSheetId="6" hidden="1">'[2]Forecast data'!#REF!</definedName>
    <definedName name="__123Graph_XIMPORT" localSheetId="11" hidden="1">'[2]Forecast data'!#REF!</definedName>
    <definedName name="__123Graph_XIMPORT" hidden="1">'[2]Forecast data'!#REF!</definedName>
    <definedName name="__123Graph_XLBF" localSheetId="6" hidden="1">'[4]T3 Page 1'!#REF!</definedName>
    <definedName name="__123Graph_XLBF" localSheetId="13"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DNUMBERS" hidden="1">'[6]SUMMARY TABLE'!$Q$6:$Q$49</definedName>
    <definedName name="__123Graph_XPDTRENDS" hidden="1">'[6]SUMMARY TABLE'!$P$23:$P$46</definedName>
    <definedName name="__123Graph_XPIC" localSheetId="6" hidden="1">'[4]T3 Page 1'!#REF!</definedName>
    <definedName name="__123Graph_XPIC" localSheetId="13" hidden="1">'[4]T3 Page 1'!#REF!</definedName>
    <definedName name="__123Graph_XPIC" localSheetId="11" hidden="1">'[4]T3 Page 1'!#REF!</definedName>
    <definedName name="__123Graph_XPIC" hidden="1">'[4]T3 Page 1'!#REF!</definedName>
    <definedName name="__123Graph_XSTAG2ALL" localSheetId="6" hidden="1">'[2]Forecast data'!#REF!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[7]USGC!$B$34:$B$53</definedName>
    <definedName name="_10__123Graph_XCHART_15" hidden="1">[7]USGC!$A$34:$A$53</definedName>
    <definedName name="_2__123Graph_BCHART_10" hidden="1">[7]USGC!$L$34:$L$53</definedName>
    <definedName name="_3__123Graph_BCHART_13" hidden="1">[7]USGC!$R$34:$R$53</definedName>
    <definedName name="_4__123Graph_BCHART_15" hidden="1">[7]USGC!$C$34:$C$53</definedName>
    <definedName name="_5__123Graph_CCHART_10" hidden="1">[7]USGC!$F$34:$F$53</definedName>
    <definedName name="_6__123Graph_CCHART_13" hidden="1">[7]USGC!$O$34:$O$53</definedName>
    <definedName name="_7__123Graph_CCHART_15" hidden="1">[7]USGC!$D$34:$D$53</definedName>
    <definedName name="_8__123Graph_XCHART_10" hidden="1">[7]USGC!$A$34:$A$53</definedName>
    <definedName name="_9__123Graph_XCHART_13" hidden="1">[7]USGC!$A$34:$A$53</definedName>
    <definedName name="_Fill" localSheetId="6" hidden="1">'[2]Forecast data'!#REF!</definedName>
    <definedName name="_Fill" localSheetId="11" hidden="1">'[2]Forecast data'!#REF!</definedName>
    <definedName name="_Fill" hidden="1">'[2]Forecast data'!#REF!</definedName>
    <definedName name="_xlnm._FilterDatabase" localSheetId="7" hidden="1">'Final SID 2018 Table A8'!$L$2:$U$106</definedName>
    <definedName name="_xlnm._FilterDatabase" localSheetId="6" hidden="1">'Final SID 2020 Table A8'!$O$5:$Y$109</definedName>
    <definedName name="_Order1" hidden="1">255</definedName>
    <definedName name="_Order2" hidden="1">255</definedName>
    <definedName name="_Regression_Out" localSheetId="6" hidden="1">#REF!</definedName>
    <definedName name="_Regression_Out" localSheetId="13" hidden="1">#REF!</definedName>
    <definedName name="_Regression_Out" localSheetId="11" hidden="1">#REF!</definedName>
    <definedName name="_Regression_Out" hidden="1">#REF!</definedName>
    <definedName name="_Regression_X" localSheetId="6" hidden="1">#REF!</definedName>
    <definedName name="_Regression_X" localSheetId="13" hidden="1">#REF!</definedName>
    <definedName name="_Regression_X" localSheetId="11" hidden="1">#REF!</definedName>
    <definedName name="_Regression_X" hidden="1">#REF!</definedName>
    <definedName name="_Regression_Y" localSheetId="6" hidden="1">#REF!</definedName>
    <definedName name="_Regression_Y" localSheetId="13" hidden="1">#REF!</definedName>
    <definedName name="_Regression_Y" localSheetId="11" hidden="1">#REF!</definedName>
    <definedName name="_Regression_Y" hidden="1">#REF!</definedName>
    <definedName name="a4fraw" localSheetId="8">'[8]Raw Table A4f'!$B$6:$Y$145</definedName>
    <definedName name="a4fraw" localSheetId="4">'[9]Raw Table A4f'!$B$6:$Y$145</definedName>
    <definedName name="a4fraw">'[10]Raw Table A4f'!$B$6:$Y$145</definedName>
    <definedName name="Africa" localSheetId="8">'[8]Raw Table A4a'!$B$7:$T$64</definedName>
    <definedName name="africa" localSheetId="7">#REF!</definedName>
    <definedName name="africa" localSheetId="5">#REF!</definedName>
    <definedName name="africa" localSheetId="6">#REF!</definedName>
    <definedName name="Africa" localSheetId="4">'[9]Raw Table A4a'!$B$7:$T$64</definedName>
    <definedName name="africa" localSheetId="11">#REF!</definedName>
    <definedName name="africa">#REF!</definedName>
    <definedName name="agencycountry" localSheetId="9">'[11]Raw Table A4f'!$B$6:$V$150</definedName>
    <definedName name="agencycountry" localSheetId="8">'[12]Raw Table A4f'!$B$6:$V$150</definedName>
    <definedName name="agencycountry" localSheetId="4">'[12]Raw Table A4f'!$B$6:$V$150</definedName>
    <definedName name="agencycountry">'[13]Raw Table A4f'!$B$6:$V$150</definedName>
    <definedName name="Aggregates" localSheetId="6" hidden="1">{#N/A,#N/A,FALSE,"TMCOMP96";#N/A,#N/A,FALSE,"MAT96";#N/A,#N/A,FALSE,"FANDA96";#N/A,#N/A,FALSE,"INTRAN96";#N/A,#N/A,FALSE,"NAA9697";#N/A,#N/A,FALSE,"ECWEBB";#N/A,#N/A,FALSE,"MFT96";#N/A,#N/A,FALSE,"CTrecon"}</definedName>
    <definedName name="Aggregates" localSheetId="4" hidden="1">{#N/A,#N/A,FALSE,"TMCOMP96";#N/A,#N/A,FALSE,"MAT96";#N/A,#N/A,FALSE,"FANDA96";#N/A,#N/A,FALSE,"INTRAN96";#N/A,#N/A,FALSE,"NAA9697";#N/A,#N/A,FALSE,"ECWEBB";#N/A,#N/A,FALSE,"MFT96";#N/A,#N/A,FALSE,"CTrecon"}</definedName>
    <definedName name="Aggregates" localSheetId="12" hidden="1">{#N/A,#N/A,FALSE,"TMCOMP96";#N/A,#N/A,FALSE,"MAT96";#N/A,#N/A,FALSE,"FANDA96";#N/A,#N/A,FALSE,"INTRAN96";#N/A,#N/A,FALSE,"NAA9697";#N/A,#N/A,FALSE,"ECWEBB";#N/A,#N/A,FALSE,"MFT96";#N/A,#N/A,FALSE,"CTrecon"}</definedName>
    <definedName name="Aggregates" localSheetId="13" hidden="1">{#N/A,#N/A,FALSE,"TMCOMP96";#N/A,#N/A,FALSE,"MAT96";#N/A,#N/A,FALSE,"FANDA96";#N/A,#N/A,FALSE,"INTRAN96";#N/A,#N/A,FALSE,"NAA9697";#N/A,#N/A,FALSE,"ECWEBB";#N/A,#N/A,FALSE,"MFT96";#N/A,#N/A,FALSE,"CTrecon"}</definedName>
    <definedName name="Aggregates" localSheetId="14" hidden="1">{#N/A,#N/A,FALSE,"TMCOMP96";#N/A,#N/A,FALSE,"MAT96";#N/A,#N/A,FALSE,"FANDA96";#N/A,#N/A,FALSE,"INTRAN96";#N/A,#N/A,FALSE,"NAA9697";#N/A,#N/A,FALSE,"ECWEBB";#N/A,#N/A,FALSE,"MFT96";#N/A,#N/A,FALSE,"CTrecon"}</definedName>
    <definedName name="Aggregates" localSheetId="3" hidden="1">{#N/A,#N/A,FALSE,"TMCOMP96";#N/A,#N/A,FALSE,"MAT96";#N/A,#N/A,FALSE,"FANDA96";#N/A,#N/A,FALSE,"INTRAN96";#N/A,#N/A,FALSE,"NAA9697";#N/A,#N/A,FALSE,"ECWEBB";#N/A,#N/A,FALSE,"MFT96";#N/A,#N/A,FALSE,"CTrecon"}</definedName>
    <definedName name="Aggregates" localSheetId="11" hidden="1">{#N/A,#N/A,FALSE,"TMCOMP96";#N/A,#N/A,FALSE,"MAT96";#N/A,#N/A,FALSE,"FANDA96";#N/A,#N/A,FALSE,"INTRAN96";#N/A,#N/A,FALSE,"NAA9697";#N/A,#N/A,FALSE,"ECWEBB";#N/A,#N/A,FALSE,"MFT96";#N/A,#N/A,FALSE,"CTrecon"}</definedName>
    <definedName name="Aggregates" hidden="1">{#N/A,#N/A,FALSE,"TMCOMP96";#N/A,#N/A,FALSE,"MAT96";#N/A,#N/A,FALSE,"FANDA96";#N/A,#N/A,FALSE,"INTRAN96";#N/A,#N/A,FALSE,"NAA9697";#N/A,#N/A,FALSE,"ECWEBB";#N/A,#N/A,FALSE,"MFT96";#N/A,#N/A,FALSE,"CTrecon"}</definedName>
    <definedName name="ahoy" localSheetId="7">'Final SID 2018 Table A8'!#REF!</definedName>
    <definedName name="ahoy" localSheetId="5">'[14]Table A8'!#REF!</definedName>
    <definedName name="ahoy" localSheetId="6">'Final SID 2020 Table A8'!#REF!</definedName>
    <definedName name="ahoy">'[15]Table A8'!#REF!</definedName>
    <definedName name="allcountry" localSheetId="6">#REF!</definedName>
    <definedName name="allcountry" localSheetId="11">#REF!</definedName>
    <definedName name="allcountry">#REF!</definedName>
    <definedName name="allcountry2" localSheetId="6">#REF!</definedName>
    <definedName name="allcountry2" localSheetId="11">#REF!</definedName>
    <definedName name="allcountry2">#REF!</definedName>
    <definedName name="alldac">'[16]Raw C6'!$A$10:$N$24</definedName>
    <definedName name="AME">OFFSET([17]AME!$H$15,0,0,MAX([17]AME!$B$15:$B100),1)</definedName>
    <definedName name="america" localSheetId="7">#REF!</definedName>
    <definedName name="america" localSheetId="5">#REF!</definedName>
    <definedName name="america" localSheetId="6">#REF!</definedName>
    <definedName name="america" localSheetId="11">#REF!</definedName>
    <definedName name="america">#REF!</definedName>
    <definedName name="Americas" localSheetId="8">'[8]Raw Table A4c'!$B$7:$T$43</definedName>
    <definedName name="Americas" localSheetId="4">'[9]Raw Table A4c'!$B$7:$T$43</definedName>
    <definedName name="Americas">'[10]Raw Table A4c'!$B$7:$T$43</definedName>
    <definedName name="asdas" localSheetId="6"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ia" localSheetId="8">'[8]Raw Table A4b'!$B$7:$T$46</definedName>
    <definedName name="Asia" localSheetId="7">#REF!</definedName>
    <definedName name="Asia" localSheetId="5">#REF!</definedName>
    <definedName name="Asia" localSheetId="6">#REF!</definedName>
    <definedName name="Asia" localSheetId="4">'[9]Raw Table A4b'!$B$7:$T$46</definedName>
    <definedName name="Asia" localSheetId="11">#REF!</definedName>
    <definedName name="Asia">#REF!</definedName>
    <definedName name="asia_a4b" localSheetId="7">#REF!</definedName>
    <definedName name="asia_a4b" localSheetId="5">#REF!</definedName>
    <definedName name="asia_a4b" localSheetId="6">#REF!</definedName>
    <definedName name="asia_a4b" localSheetId="11">#REF!</definedName>
    <definedName name="asia_a4b">#REF!</definedName>
    <definedName name="bilateral" localSheetId="6">#REF!</definedName>
    <definedName name="bilateral" localSheetId="11">#REF!</definedName>
    <definedName name="bilateral">#REF!</definedName>
    <definedName name="bimultitba6" localSheetId="7">#REF!</definedName>
    <definedName name="bimultitba6" localSheetId="5">#REF!</definedName>
    <definedName name="bimultitba6" localSheetId="6">#REF!</definedName>
    <definedName name="bimultitba6" localSheetId="11">#REF!</definedName>
    <definedName name="bimultitba6">#REF!</definedName>
    <definedName name="BLPH1" hidden="1">'[18]4.6 ten year bonds'!$A$4</definedName>
    <definedName name="BLPH2" hidden="1">'[18]4.6 ten year bonds'!$D$4</definedName>
    <definedName name="BLPH3" hidden="1">'[18]4.6 ten year bonds'!$G$4</definedName>
    <definedName name="BLPH4" hidden="1">'[18]4.6 ten year bonds'!$J$4</definedName>
    <definedName name="BLPH5" hidden="1">'[18]4.6 ten year bonds'!$M$4</definedName>
    <definedName name="CapAME" localSheetId="11">[19]Dept_AMEsum!#REF!</definedName>
    <definedName name="CapAME">[19]Dept_AMEsum!#REF!</definedName>
    <definedName name="CapDEL" localSheetId="11">[19]DELsum!#REF!</definedName>
    <definedName name="CapDEL">[19]DELsum!#REF!</definedName>
    <definedName name="CDEL">OFFSET([17]CDEL!$G$15,0,0,MAX([17]CDEL!$B$15:$B100),1)</definedName>
    <definedName name="CGCapDEL" localSheetId="11">!#REF!</definedName>
    <definedName name="CGCapDEL">!#REF!</definedName>
    <definedName name="checking" localSheetId="6">#REF!</definedName>
    <definedName name="checking" localSheetId="11">#REF!</definedName>
    <definedName name="checking">#REF!</definedName>
    <definedName name="CLASSIFICATION">[20]Menus!$C$2:$C$6</definedName>
    <definedName name="codes" localSheetId="7">[21]Sheet2!$A$1:$B$296</definedName>
    <definedName name="codes">[22]Sheet2!$A$1:$B$296</definedName>
    <definedName name="common" localSheetId="9">[11]Commonwealth!$B$7:$W$167</definedName>
    <definedName name="common" localSheetId="8">[12]Commonwealth!$B$7:$W$167</definedName>
    <definedName name="common" localSheetId="4">[12]Commonwealth!$B$7:$W$167</definedName>
    <definedName name="common">[13]Commonwealth!$B$7:$W$167</definedName>
    <definedName name="commonwealth" localSheetId="7">#REF!</definedName>
    <definedName name="commonwealth" localSheetId="5">#REF!</definedName>
    <definedName name="commonwealth" localSheetId="6">#REF!</definedName>
    <definedName name="commonwealth" localSheetId="11">#REF!</definedName>
    <definedName name="commonwealth">#REF!</definedName>
    <definedName name="commonwealth_A4G" localSheetId="7">#REF!</definedName>
    <definedName name="commonwealth_A4G" localSheetId="5">#REF!</definedName>
    <definedName name="commonwealth_A4G" localSheetId="6">#REF!</definedName>
    <definedName name="commonwealth_A4G" localSheetId="11">#REF!</definedName>
    <definedName name="commonwealth_A4G">#REF!</definedName>
    <definedName name="country" localSheetId="9">'[11]RAW Table C8'!$B$7:$D$150</definedName>
    <definedName name="country" localSheetId="8">'[12]RAW Table C8'!$B$7:$D$150</definedName>
    <definedName name="country" localSheetId="4">'[12]RAW Table C8'!$B$7:$D$150</definedName>
    <definedName name="country">'[13]RAW Table C8'!$B$7:$D$150</definedName>
    <definedName name="country_14" localSheetId="6">#REF!</definedName>
    <definedName name="country_14" localSheetId="11">#REF!</definedName>
    <definedName name="country_14">#REF!</definedName>
    <definedName name="country_17" localSheetId="6">#REF!</definedName>
    <definedName name="country_17" localSheetId="11">#REF!</definedName>
    <definedName name="country_17">#REF!</definedName>
    <definedName name="country_18" localSheetId="6">#REF!</definedName>
    <definedName name="country_18" localSheetId="11">#REF!</definedName>
    <definedName name="country_18">#REF!</definedName>
    <definedName name="country2" localSheetId="6">#REF!</definedName>
    <definedName name="country2" localSheetId="11">#REF!</definedName>
    <definedName name="country2">#REF!</definedName>
    <definedName name="countryspec">'[16]Raw C8'!$B$8:$D$135</definedName>
    <definedName name="cssf">'[16]Raw Table 4'!$B$6:$F$14</definedName>
    <definedName name="cssf2">'[16]Raw Table 4'!$B$6:$L$16</definedName>
    <definedName name="CSSFtable" localSheetId="6">#REF!</definedName>
    <definedName name="CSSFtable" localSheetId="11">#REF!</definedName>
    <definedName name="CSSFtable">#REF!</definedName>
    <definedName name="DAC_country" localSheetId="6">#REF!</definedName>
    <definedName name="DAC_country" localSheetId="11">#REF!</definedName>
    <definedName name="DAC_country">#REF!</definedName>
    <definedName name="dacbi">'[23]Raw C3'!$A$10:$M$40</definedName>
    <definedName name="DACmulti" localSheetId="6">#REF!</definedName>
    <definedName name="DACmulti" localSheetId="11">#REF!</definedName>
    <definedName name="DACmulti">#REF!</definedName>
    <definedName name="dacmulti2" localSheetId="6">#REF!</definedName>
    <definedName name="dacmulti2" localSheetId="11">#REF!</definedName>
    <definedName name="dacmulti2">#REF!</definedName>
    <definedName name="datazone">'[24]Data (monthly)'!$A$3:$AN$2314</definedName>
    <definedName name="Days">[25]QsYs!$J$1:$J$65536</definedName>
    <definedName name="DELAME" localSheetId="11">!#REF!</definedName>
    <definedName name="DELAME">!#REF!</definedName>
    <definedName name="departbimult" localSheetId="9">'[11]RAW TABLE 10'!$B$53:$AR$75</definedName>
    <definedName name="departbimult" localSheetId="8">'[12]RAW TABLE 10'!$B$53:$AR$75</definedName>
    <definedName name="departbimult" localSheetId="4">'[12]RAW TABLE 10'!$B$53:$AR$75</definedName>
    <definedName name="departbimult">'[13]RAW TABLE 10'!$B$53:$AR$75</definedName>
    <definedName name="departments" localSheetId="6">#REF!</definedName>
    <definedName name="departments" localSheetId="11">#REF!</definedName>
    <definedName name="departments">#REF!</definedName>
    <definedName name="DEPR" localSheetId="6">#REF!</definedName>
    <definedName name="DEPR" localSheetId="11">#REF!</definedName>
    <definedName name="DEPR">#REF!</definedName>
    <definedName name="detailsector" localSheetId="8">'[26]Raw Table A7'!$C$5:$R$44</definedName>
    <definedName name="detailsector" localSheetId="4">'[9]Raw Table A7'!$C$5:$R$44</definedName>
    <definedName name="detailsector">'[10]Raw Table A7'!$C$5:$R$44</definedName>
    <definedName name="dgsgf" localSheetId="6"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6" hidden="1">#REF!</definedName>
    <definedName name="Distribution" localSheetId="13" hidden="1">#REF!</definedName>
    <definedName name="Distribution" localSheetId="11" hidden="1">#REF!</definedName>
    <definedName name="Distribution" hidden="1">#REF!</definedName>
    <definedName name="dwl_data">[27]Download!$B$2:$CE$81</definedName>
    <definedName name="dwl_data_fy">[28]Download!$B$65:$CE$79</definedName>
    <definedName name="dwl_dates">[27]Download!$A$2:$A$81</definedName>
    <definedName name="dwl_dates_fy">[28]Download!$A$65:$A$79</definedName>
    <definedName name="dwl_vars">[27]Download!$B$1:$CE$1</definedName>
    <definedName name="estimates" localSheetId="7">[29]Data!$A$2:$J$202</definedName>
    <definedName name="estimates">[30]Data!$A$2:$J$202</definedName>
    <definedName name="europe" localSheetId="8">'[8]Raw Table A4d'!$B$8:$T$19</definedName>
    <definedName name="Europe" localSheetId="7">#REF!</definedName>
    <definedName name="Europe" localSheetId="5">#REF!</definedName>
    <definedName name="Europe" localSheetId="6">#REF!</definedName>
    <definedName name="europe" localSheetId="4">'[9]Raw Table A4d'!$B$8:$T$19</definedName>
    <definedName name="Europe" localSheetId="11">#REF!</definedName>
    <definedName name="Europe">#REF!</definedName>
    <definedName name="europetab" localSheetId="7">#REF!</definedName>
    <definedName name="europetab" localSheetId="5">#REF!</definedName>
    <definedName name="europetab" localSheetId="6">#REF!</definedName>
    <definedName name="europetab" localSheetId="11">#REF!</definedName>
    <definedName name="europetab">#REF!</definedName>
    <definedName name="Ev">[31]Determinants!$CL$2:$CL$8</definedName>
    <definedName name="ExtraProfiles" localSheetId="6" hidden="1">#REF!</definedName>
    <definedName name="ExtraProfiles" localSheetId="13" hidden="1">#REF!</definedName>
    <definedName name="ExtraProfiles" localSheetId="11" hidden="1">#REF!</definedName>
    <definedName name="ExtraProfiles" hidden="1">#REF!</definedName>
    <definedName name="fg" localSheetId="6"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scalevent">'[32]HHconsumption '!$A$4:$A$27</definedName>
    <definedName name="fiscalevent2">'[32]HHconsumption '!$A$4:$A$27</definedName>
    <definedName name="formatCol" localSheetId="11">[33]Formatting!#REF!</definedName>
    <definedName name="formatCol">[33]Formatting!#REF!</definedName>
    <definedName name="formatRow" localSheetId="11">[33]Formatting!#REF!</definedName>
    <definedName name="formatRow">[33]Formatting!#REF!</definedName>
    <definedName name="fyu" localSheetId="11" hidden="1">'[2]Forecast data'!#REF!</definedName>
    <definedName name="fyu" hidden="1">'[2]Forecast data'!#REF!</definedName>
    <definedName name="General_CDEL">OFFSET([17]CDEL!$G$17,0,0,MAX([17]CDEL!$B$17:$B100)-1,1)</definedName>
    <definedName name="General_RDEL">OFFSET([17]RDEL!$G$17,0,0,MAX([17]RDEL!$B$17:$B100)-1,1)</definedName>
    <definedName name="ghj" localSheetId="6"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ello">#REF!</definedName>
    <definedName name="HTML_CodePage" hidden="1">1</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come" localSheetId="7">'[29]WB Income Group'!$A$1:$J$163</definedName>
    <definedName name="income" localSheetId="4">#REF!</definedName>
    <definedName name="income">'[30]WB Income Group'!$A$1:$J$163</definedName>
    <definedName name="Incomegroup" localSheetId="6">#REF!</definedName>
    <definedName name="Incomegroup" localSheetId="11">#REF!</definedName>
    <definedName name="Incomegroup">#REF!</definedName>
    <definedName name="incometble">'[16]Raw Table 7'!$B$9:$N$13</definedName>
    <definedName name="inlist" localSheetId="7">[21]Table_A9!$C$5:$C$232</definedName>
    <definedName name="inlist">[22]Table_A9!$C$5:$C$232</definedName>
    <definedName name="jhkgh" localSheetId="6"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ey">[34]Tracker!$P$2:$P$4</definedName>
    <definedName name="Label" localSheetId="11">!#REF!</definedName>
    <definedName name="Label">!#REF!</definedName>
    <definedName name="list" localSheetId="8">'[8]Table A5'!$A$5:$A$131</definedName>
    <definedName name="list" localSheetId="7">'[10]Table A5'!$A$5:$A$131</definedName>
    <definedName name="list" localSheetId="6">'[10]Table A5'!$A$5:$A$131</definedName>
    <definedName name="list">'[9]Table A5'!$A$5:$A$131</definedName>
    <definedName name="mango" localSheetId="7">'[35]Table A4f'!#REF!</definedName>
    <definedName name="mango" localSheetId="5">'[14]Table A4f'!#REF!</definedName>
    <definedName name="mango" localSheetId="6">'[36]Table A4f'!#REF!</definedName>
    <definedName name="mango" localSheetId="11">'[15]Table A4f'!#REF!</definedName>
    <definedName name="mango">'[15]Table A4f'!#REF!</definedName>
    <definedName name="MAPPING">[37]COINS_OSCAR_mapping!#REF!</definedName>
    <definedName name="MAPPING2">[37]COINS_OSCAR_mapping!#REF!</definedName>
    <definedName name="melon" localSheetId="7">#REF!</definedName>
    <definedName name="melon" localSheetId="5">#REF!</definedName>
    <definedName name="melon" localSheetId="6">#REF!</definedName>
    <definedName name="melon" localSheetId="11">#REF!</definedName>
    <definedName name="melon">#REF!</definedName>
    <definedName name="Migration" localSheetId="6">#REF!</definedName>
    <definedName name="Migration" localSheetId="11">#REF!</definedName>
    <definedName name="Migration">#REF!</definedName>
    <definedName name="Months">[38]Tracker!$X$2:$X$261</definedName>
    <definedName name="multi_18" localSheetId="6">#REF!</definedName>
    <definedName name="multi_18" localSheetId="11">#REF!</definedName>
    <definedName name="multi_18">#REF!</definedName>
    <definedName name="multi_bimultiA8" localSheetId="7">#REF!</definedName>
    <definedName name="multi_bimultiA8" localSheetId="5">#REF!</definedName>
    <definedName name="multi_bimultiA8" localSheetId="6">#REF!</definedName>
    <definedName name="multi_bimultiA8" localSheetId="11">#REF!</definedName>
    <definedName name="multi_bimultiA8">#REF!</definedName>
    <definedName name="multialice" localSheetId="7">'Final SID 2018 Table A8'!#REF!</definedName>
    <definedName name="multialice" localSheetId="5">'[14]Table A8'!#REF!</definedName>
    <definedName name="multialice" localSheetId="6">'Final SID 2020 Table A8'!#REF!</definedName>
    <definedName name="multialice" localSheetId="11">'[15]Table A8'!#REF!</definedName>
    <definedName name="multialice">'[15]Table A8'!#REF!</definedName>
    <definedName name="multibi" localSheetId="8">#REF!</definedName>
    <definedName name="multibi" localSheetId="7">#REF!</definedName>
    <definedName name="multibi" localSheetId="5">#REF!</definedName>
    <definedName name="multibi" localSheetId="6">#REF!</definedName>
    <definedName name="multibi" localSheetId="4">#REF!</definedName>
    <definedName name="multibi" localSheetId="11">#REF!</definedName>
    <definedName name="multibi">#REF!</definedName>
    <definedName name="multispss">'[16]Raw Table 9'!$B$7:$H$75</definedName>
    <definedName name="newdata" localSheetId="7">[21]Sheet1!$A$1:$K$226</definedName>
    <definedName name="newdata">[22]Sheet1!$A$1:$K$226</definedName>
    <definedName name="ODAGNI">'[16]Raw C4'!$A$2:$B$30</definedName>
    <definedName name="OGD" localSheetId="9">'[11]RAW Table 3'!$B$8:$P$31</definedName>
    <definedName name="OGD" localSheetId="8">'[12]RAW Table 3'!$B$8:$P$31</definedName>
    <definedName name="OGD" localSheetId="4">'[12]RAW Table 3'!$B$8:$P$31</definedName>
    <definedName name="OGD">'[13]RAW Table 3'!$B$8:$P$31</definedName>
    <definedName name="OGDsec">'[16]Raw C11'!$B$7:$T$21</definedName>
    <definedName name="OLD" localSheetId="8">'Final SID 2017 Table A8'!$A$6:$H$99</definedName>
    <definedName name="OLD" localSheetId="7">'Final SID 2018 Table A8'!$A$6:$A$51</definedName>
    <definedName name="OLD">'Final SID 2020 Table A8'!$A$6:$A$51</definedName>
    <definedName name="Option2" localSheetId="6"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cific" localSheetId="8">'[8]Raw Table A4e'!$B$7:$T$16</definedName>
    <definedName name="pacific" localSheetId="7">#REF!</definedName>
    <definedName name="pacific" localSheetId="5">#REF!</definedName>
    <definedName name="pacific" localSheetId="6">#REF!</definedName>
    <definedName name="pacific" localSheetId="4">'[9]Raw Table A4e'!$B$7:$T$16</definedName>
    <definedName name="pacific" localSheetId="11">#REF!</definedName>
    <definedName name="pacific">#REF!</definedName>
    <definedName name="PCCapDEL" localSheetId="6">!#REF!</definedName>
    <definedName name="PCCapDEL" localSheetId="11">!#REF!</definedName>
    <definedName name="PCCapDEL">!#REF!</definedName>
    <definedName name="PF">'[16]Raw Table 4b'!$B$6:$C$10</definedName>
    <definedName name="PFtable" localSheetId="6">#REF!</definedName>
    <definedName name="PFtable" localSheetId="11">#REF!</definedName>
    <definedName name="PFtable">#REF!</definedName>
    <definedName name="Pop" localSheetId="6" hidden="1">[39]Population!#REF!</definedName>
    <definedName name="Pop" localSheetId="11" hidden="1">[39]Population!#REF!</definedName>
    <definedName name="Pop" hidden="1">[39]Population!#REF!</definedName>
    <definedName name="Population" localSheetId="6" hidden="1">#REF!</definedName>
    <definedName name="Population" localSheetId="13" hidden="1">#REF!</definedName>
    <definedName name="Population" localSheetId="11" hidden="1">#REF!</definedName>
    <definedName name="Population" hidden="1">#REF!</definedName>
    <definedName name="_xlnm.Print_Area" localSheetId="9">'Final SID 2016 Table A8'!$A$1:$O$108</definedName>
    <definedName name="_xlnm.Print_Area" localSheetId="8">'Final SID 2017 Table A8'!$A$1:$T$108</definedName>
    <definedName name="_xlnm.Print_Area" localSheetId="7">'Final SID 2018 Table A8'!$A$1:$T$112</definedName>
    <definedName name="_xlnm.Print_Area" localSheetId="5">'Final SID 2020 Table A2'!$A$1:$BW$52</definedName>
    <definedName name="_xlnm.Print_Area" localSheetId="6">'Final SID 2020 Table A8'!$A$1:$X$113</definedName>
    <definedName name="_xlnm.Print_Area" localSheetId="4">'Final SID 2020 Table C1'!$A$1:$C$61</definedName>
    <definedName name="_xlnm.Print_Area" localSheetId="13">'OBR EFO Mar 2022 Sup Tab 1.2'!$B$2:$P$134</definedName>
    <definedName name="_xlnm.Print_Titles" localSheetId="5">'Final SID 2020 Table A2'!$A:$B</definedName>
    <definedName name="Profiles" localSheetId="6" hidden="1">#REF!</definedName>
    <definedName name="Profiles" localSheetId="13" hidden="1">#REF!</definedName>
    <definedName name="Profiles" localSheetId="11" hidden="1">#REF!</definedName>
    <definedName name="Profiles" hidden="1">#REF!</definedName>
    <definedName name="Projections" localSheetId="6" hidden="1">#REF!</definedName>
    <definedName name="Projections" localSheetId="13" hidden="1">#REF!</definedName>
    <definedName name="Projections" localSheetId="11" hidden="1">#REF!</definedName>
    <definedName name="Projections" hidden="1">#REF!</definedName>
    <definedName name="prop">'[16]Raw C5'!$A$3:$F$31</definedName>
    <definedName name="PSAT_Area" localSheetId="6">#REF!</definedName>
    <definedName name="PSAT_Area" localSheetId="11">#REF!</definedName>
    <definedName name="PSAT_Area">#REF!</definedName>
    <definedName name="PSAT_date" localSheetId="6">#REF!</definedName>
    <definedName name="PSAT_date" localSheetId="11">#REF!</definedName>
    <definedName name="PSAT_date">#REF!</definedName>
    <definedName name="PSAT_Name" localSheetId="6">#REF!</definedName>
    <definedName name="PSAT_Name" localSheetId="11">#REF!</definedName>
    <definedName name="PSAT_Name">#REF!</definedName>
    <definedName name="PSF4CY" localSheetId="6">#REF!</definedName>
    <definedName name="PSF4CY" localSheetId="11">#REF!</definedName>
    <definedName name="PSF4CY">#REF!</definedName>
    <definedName name="ratio" localSheetId="6">#REF!</definedName>
    <definedName name="ratio" localSheetId="11">#REF!</definedName>
    <definedName name="ratio">#REF!</definedName>
    <definedName name="rawa2" localSheetId="8">'[8]Raw Table A2'!$B$7:$AX$35</definedName>
    <definedName name="rawa2" localSheetId="4">'[9]Raw Table A2'!$B$7:$AX$35</definedName>
    <definedName name="rawa2">'[10]Raw Table A2'!$B$7:$AX$35</definedName>
    <definedName name="rawa3" localSheetId="8">'[8]Raw Table A3'!$B$5:$R$33</definedName>
    <definedName name="rawa3" localSheetId="4">'[9]Raw Table A3'!$B$5:$R$33</definedName>
    <definedName name="rawa3">'[10]Raw Table A3'!$B$5:$R$33</definedName>
    <definedName name="rawa8" localSheetId="8">'[8]Raw Table A8'!$B$9:$AN$103</definedName>
    <definedName name="rawa8" localSheetId="4">'[9]Raw Table A8'!$B$9:$AN$102</definedName>
    <definedName name="rawa8">'[10]Raw Table A8'!$B$9:$AN$103</definedName>
    <definedName name="rawt3">'[16]Raw Table 3'!$B$7:$R$33</definedName>
    <definedName name="RDEL">OFFSET([17]RDEL!$G$15,0,0,MAX([17]RDEL!$B$15:$B100),1)</definedName>
    <definedName name="Receipts">OFFSET([17]Receipts!$D$15,0,0,MAX([17]Receipts!$B$15:$B100),1)</definedName>
    <definedName name="reg" localSheetId="6">#REF!</definedName>
    <definedName name="reg" localSheetId="11">#REF!</definedName>
    <definedName name="reg">#REF!</definedName>
    <definedName name="region" localSheetId="7">#REF!</definedName>
    <definedName name="region" localSheetId="5">#REF!</definedName>
    <definedName name="region" localSheetId="6">#REF!</definedName>
    <definedName name="region" localSheetId="4">'[16]Raw Table 5'!$B$8:$AX$13</definedName>
    <definedName name="region" localSheetId="11">#REF!</definedName>
    <definedName name="region">#REF!</definedName>
    <definedName name="REGION_TAB" localSheetId="6">#REF!</definedName>
    <definedName name="REGION_TAB" localSheetId="11">#REF!</definedName>
    <definedName name="REGION_TAB">#REF!</definedName>
    <definedName name="region2" localSheetId="6">#REF!</definedName>
    <definedName name="region2" localSheetId="11">#REF!</definedName>
    <definedName name="region2">#REF!</definedName>
    <definedName name="regionchart">'[16]Raw C7'!$B$8:$T$13</definedName>
    <definedName name="regiontable" localSheetId="6">#REF!</definedName>
    <definedName name="regiontable" localSheetId="11">#REF!</definedName>
    <definedName name="regiontable">#REF!</definedName>
    <definedName name="ResAME" localSheetId="6">[19]Dept_AMEsum!#REF!</definedName>
    <definedName name="ResAME" localSheetId="11">[19]Dept_AMEsum!#REF!</definedName>
    <definedName name="ResAME">[19]Dept_AMEsum!#REF!</definedName>
    <definedName name="ResDEL" localSheetId="11">[19]DELsum!#REF!</definedName>
    <definedName name="ResDEL">[19]DELsum!#REF!</definedName>
    <definedName name="Results" hidden="1">[40]UK99!$A$1:$A$1</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SCOA">!#REF!</definedName>
    <definedName name="sdf" localSheetId="6"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cspss">'[16]Raw Table 8'!$B$5:$R$19</definedName>
    <definedName name="sector1or2" localSheetId="6">#REF!</definedName>
    <definedName name="sector1or2" localSheetId="11">#REF!</definedName>
    <definedName name="sector1or2">#REF!</definedName>
    <definedName name="sector2017" localSheetId="6">#REF!</definedName>
    <definedName name="sector2017" localSheetId="11">#REF!</definedName>
    <definedName name="sector2017">#REF!</definedName>
    <definedName name="Sectorpercent" localSheetId="6">#REF!</definedName>
    <definedName name="Sectorpercent" localSheetId="11">#REF!</definedName>
    <definedName name="Sectorpercent">#REF!</definedName>
    <definedName name="sectorsc10">'[16]Raw C10'!$B$5:$R$19</definedName>
    <definedName name="sfad" localSheetId="6"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umif_count">'[17]HMT Scorecard (Inputs)'!$A$509</definedName>
    <definedName name="Supplementary_tables">'[17]INPUT - HMT Final scorecard'!$C$5:$C$256</definedName>
    <definedName name="tab_A2lookup" localSheetId="7">#REF!</definedName>
    <definedName name="tab_A2lookup" localSheetId="5">#REF!</definedName>
    <definedName name="tab_A2lookup" localSheetId="6">#REF!</definedName>
    <definedName name="tab_A2lookup" localSheetId="11">#REF!</definedName>
    <definedName name="tab_A2lookup">#REF!</definedName>
    <definedName name="tab_A4f" localSheetId="7">#REF!</definedName>
    <definedName name="tab_A4f" localSheetId="5">#REF!</definedName>
    <definedName name="tab_A4f" localSheetId="6">#REF!</definedName>
    <definedName name="tab_A4f" localSheetId="11">#REF!</definedName>
    <definedName name="tab_A4f">#REF!</definedName>
    <definedName name="tab_A7" localSheetId="7">#REF!</definedName>
    <definedName name="tab_A7" localSheetId="6">#REF!</definedName>
    <definedName name="tab_A7" localSheetId="11">#REF!</definedName>
    <definedName name="tab_A7">#REF!</definedName>
    <definedName name="taba5" localSheetId="7">#REF!</definedName>
    <definedName name="taba5" localSheetId="6">#REF!</definedName>
    <definedName name="taba5" localSheetId="11">#REF!</definedName>
    <definedName name="taba5">#REF!</definedName>
    <definedName name="taba8" localSheetId="7">#REF!</definedName>
    <definedName name="taba8" localSheetId="6">#REF!</definedName>
    <definedName name="taba8" localSheetId="11">#REF!</definedName>
    <definedName name="taba8">#REF!</definedName>
    <definedName name="taba8_multi" localSheetId="7">#REF!</definedName>
    <definedName name="taba8_multi" localSheetId="6">#REF!</definedName>
    <definedName name="taba8_multi" localSheetId="11">#REF!</definedName>
    <definedName name="taba8_multi">#REF!</definedName>
    <definedName name="tabc9_13" localSheetId="6">#REF!</definedName>
    <definedName name="tabc9_13" localSheetId="11">#REF!</definedName>
    <definedName name="tabc9_13">#REF!</definedName>
    <definedName name="Table" localSheetId="6">!#REF!</definedName>
    <definedName name="Table" localSheetId="11">!#REF!</definedName>
    <definedName name="Table">!#REF!</definedName>
    <definedName name="table_a2" localSheetId="7">#REF!</definedName>
    <definedName name="table_a2" localSheetId="5">#REF!</definedName>
    <definedName name="table_a2" localSheetId="6">#REF!</definedName>
    <definedName name="table_a2" localSheetId="11">#REF!</definedName>
    <definedName name="table_a2">#REF!</definedName>
    <definedName name="table10" localSheetId="6">#REF!</definedName>
    <definedName name="table10" localSheetId="11">#REF!</definedName>
    <definedName name="table10">#REF!</definedName>
    <definedName name="table2">" "</definedName>
    <definedName name="TableA7" localSheetId="7">#REF!</definedName>
    <definedName name="TableA7" localSheetId="5">#REF!</definedName>
    <definedName name="TableA7" localSheetId="6">#REF!</definedName>
    <definedName name="TableA7" localSheetId="11">#REF!</definedName>
    <definedName name="TableA7">#REF!</definedName>
    <definedName name="TableC10" localSheetId="6">#REF!</definedName>
    <definedName name="TableC10" localSheetId="11">#REF!</definedName>
    <definedName name="TableC10">#REF!</definedName>
    <definedName name="TableC7" localSheetId="6">#REF!</definedName>
    <definedName name="TableC7" localSheetId="11">#REF!</definedName>
    <definedName name="TableC7">#REF!</definedName>
    <definedName name="tableC8" localSheetId="6">'[41]Table C7'!#REF!</definedName>
    <definedName name="tableC8" localSheetId="11">'[41]Table C7'!#REF!</definedName>
    <definedName name="tableC8">'[41]Table C7'!#REF!</definedName>
    <definedName name="TableC9" localSheetId="6">#REF!</definedName>
    <definedName name="TableC9" localSheetId="11">#REF!</definedName>
    <definedName name="TableC9">#REF!</definedName>
    <definedName name="tb10raw">'[16]Raw Table 10'!$B$9:$AX$35</definedName>
    <definedName name="tb6spss">'[16]Raw Table 6'!$A$2:$B$152</definedName>
    <definedName name="tb6spss2016">'[16]Raw Table 6'!$L$6:$M$144</definedName>
    <definedName name="tbl" localSheetId="8">'Final SID 2017 Table A8'!$A$6:$T$99</definedName>
    <definedName name="tbl" localSheetId="7">'Final SID 2018 Table A8'!$A$6:$J$51</definedName>
    <definedName name="tbl" localSheetId="5">#REF!</definedName>
    <definedName name="tbl" localSheetId="6">'Final SID 2020 Table A8'!$A$6:$M$51</definedName>
    <definedName name="tbl" localSheetId="11">#REF!</definedName>
    <definedName name="tbl">#REF!</definedName>
    <definedName name="tbl3A3" localSheetId="7">#REF!</definedName>
    <definedName name="tbl3A3" localSheetId="5">#REF!</definedName>
    <definedName name="tbl3A3" localSheetId="6">#REF!</definedName>
    <definedName name="tbl3A3" localSheetId="11">#REF!</definedName>
    <definedName name="tbl3A3">#REF!</definedName>
    <definedName name="tble_10" localSheetId="6">#REF!</definedName>
    <definedName name="tble_10" localSheetId="11">#REF!</definedName>
    <definedName name="tble_10">#REF!</definedName>
    <definedName name="tbleA5" localSheetId="8">'[8]Raw Table A5'!$B$5:$L$132</definedName>
    <definedName name="tbleA5" localSheetId="4">'[9]Raw Table A5'!$B$5:$L$132</definedName>
    <definedName name="tbleA5">'[10]Raw Table A5'!$B$5:$L$132</definedName>
    <definedName name="tbleA6" localSheetId="8">'[8]Raw Table A6'!$B$7:$AX$13</definedName>
    <definedName name="tbleA6" localSheetId="4">'[9]Raw Table A6'!$B$7:$AX$13</definedName>
    <definedName name="tbleA6">'[10]Raw Table A6'!$B$7:$AX$13</definedName>
    <definedName name="tbleA8" localSheetId="8">#REF!</definedName>
    <definedName name="tbleA8" localSheetId="7">#REF!</definedName>
    <definedName name="tbleA8" localSheetId="5">#REF!</definedName>
    <definedName name="tbleA8" localSheetId="6">#REF!</definedName>
    <definedName name="tbleA8" localSheetId="4">#REF!</definedName>
    <definedName name="tbleA8" localSheetId="11">#REF!</definedName>
    <definedName name="tbleA8">#REF!</definedName>
    <definedName name="totalDAC">'[16]Raw C3'!$A$144:$M$173</definedName>
    <definedName name="trggh" localSheetId="6"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K">#REF!</definedName>
    <definedName name="UK_country" localSheetId="6">#REF!</definedName>
    <definedName name="UK_country" localSheetId="11">#REF!</definedName>
    <definedName name="UK_country">#REF!</definedName>
    <definedName name="UkDAC">'[16]Raw C6'!$R$15:$AC$29</definedName>
    <definedName name="Unused" hidden="1">'[42]SUMMARY TABLE'!$S$23:$S$46</definedName>
    <definedName name="Unused4" hidden="1">'[42]SUMMARY TABLE'!$T$23:$T$46</definedName>
    <definedName name="Unused5" hidden="1">'[42]SUMMARY TABLE'!$P$23:$P$46</definedName>
    <definedName name="Unused7" hidden="1">'[42]SUMMARY TABLE'!$P$23:$P$46</definedName>
    <definedName name="Unusued2" hidden="1">'[42]SUMMARY TABLE'!$S$23:$S$46</definedName>
    <definedName name="Unusued3" hidden="1">'[42]SUMMARY TABLE'!$T$23:$T$46</definedName>
    <definedName name="Unusued5" hidden="1">'[42]SUMMARY TABLE'!$Q$6:$Q$49</definedName>
    <definedName name="Version" localSheetId="11">!#REF!</definedName>
    <definedName name="Version">!#REF!</definedName>
    <definedName name="wales" localSheetId="9">'[11]RAW TABLE 10'!$B$76:$AR$76</definedName>
    <definedName name="wales" localSheetId="8">'[12]RAW TABLE 10'!$B$76:$AR$76</definedName>
    <definedName name="wales" localSheetId="4">'[12]RAW TABLE 10'!$B$76:$AR$76</definedName>
    <definedName name="wales">'[13]RAW TABLE 10'!$B$76:$AR$76</definedName>
    <definedName name="wrn.table1." localSheetId="6" hidden="1">{#N/A,#N/A,FALSE,"CGBR95C"}</definedName>
    <definedName name="wrn.table1." localSheetId="4" hidden="1">{#N/A,#N/A,FALSE,"CGBR95C"}</definedName>
    <definedName name="wrn.table1." localSheetId="12" hidden="1">{#N/A,#N/A,FALSE,"CGBR95C"}</definedName>
    <definedName name="wrn.table1." localSheetId="13" hidden="1">{#N/A,#N/A,FALSE,"CGBR95C"}</definedName>
    <definedName name="wrn.table1." localSheetId="14" hidden="1">{#N/A,#N/A,FALSE,"CGBR95C"}</definedName>
    <definedName name="wrn.table1." localSheetId="3" hidden="1">{#N/A,#N/A,FALSE,"CGBR95C"}</definedName>
    <definedName name="wrn.table1." localSheetId="11" hidden="1">{#N/A,#N/A,FALSE,"CGBR95C"}</definedName>
    <definedName name="wrn.table1." hidden="1">{#N/A,#N/A,FALSE,"CGBR95C"}</definedName>
    <definedName name="wrn.table2." localSheetId="6" hidden="1">{#N/A,#N/A,FALSE,"CGBR95C"}</definedName>
    <definedName name="wrn.table2." localSheetId="4" hidden="1">{#N/A,#N/A,FALSE,"CGBR95C"}</definedName>
    <definedName name="wrn.table2." localSheetId="12" hidden="1">{#N/A,#N/A,FALSE,"CGBR95C"}</definedName>
    <definedName name="wrn.table2." localSheetId="13" hidden="1">{#N/A,#N/A,FALSE,"CGBR95C"}</definedName>
    <definedName name="wrn.table2." localSheetId="14" hidden="1">{#N/A,#N/A,FALSE,"CGBR95C"}</definedName>
    <definedName name="wrn.table2." localSheetId="3" hidden="1">{#N/A,#N/A,FALSE,"CGBR95C"}</definedName>
    <definedName name="wrn.table2." localSheetId="11" hidden="1">{#N/A,#N/A,FALSE,"CGBR95C"}</definedName>
    <definedName name="wrn.table2." hidden="1">{#N/A,#N/A,FALSE,"CGBR95C"}</definedName>
    <definedName name="wrn.tablea." localSheetId="6" hidden="1">{#N/A,#N/A,FALSE,"CGBR95C"}</definedName>
    <definedName name="wrn.tablea." localSheetId="4" hidden="1">{#N/A,#N/A,FALSE,"CGBR95C"}</definedName>
    <definedName name="wrn.tablea." localSheetId="12" hidden="1">{#N/A,#N/A,FALSE,"CGBR95C"}</definedName>
    <definedName name="wrn.tablea." localSheetId="13" hidden="1">{#N/A,#N/A,FALSE,"CGBR95C"}</definedName>
    <definedName name="wrn.tablea." localSheetId="14" hidden="1">{#N/A,#N/A,FALSE,"CGBR95C"}</definedName>
    <definedName name="wrn.tablea." localSheetId="3" hidden="1">{#N/A,#N/A,FALSE,"CGBR95C"}</definedName>
    <definedName name="wrn.tablea." localSheetId="11" hidden="1">{#N/A,#N/A,FALSE,"CGBR95C"}</definedName>
    <definedName name="wrn.tablea." hidden="1">{#N/A,#N/A,FALSE,"CGBR95C"}</definedName>
    <definedName name="wrn.tableb." localSheetId="6" hidden="1">{#N/A,#N/A,FALSE,"CGBR95C"}</definedName>
    <definedName name="wrn.tableb." localSheetId="4" hidden="1">{#N/A,#N/A,FALSE,"CGBR95C"}</definedName>
    <definedName name="wrn.tableb." localSheetId="12" hidden="1">{#N/A,#N/A,FALSE,"CGBR95C"}</definedName>
    <definedName name="wrn.tableb." localSheetId="13" hidden="1">{#N/A,#N/A,FALSE,"CGBR95C"}</definedName>
    <definedName name="wrn.tableb." localSheetId="14" hidden="1">{#N/A,#N/A,FALSE,"CGBR95C"}</definedName>
    <definedName name="wrn.tableb." localSheetId="3" hidden="1">{#N/A,#N/A,FALSE,"CGBR95C"}</definedName>
    <definedName name="wrn.tableb." localSheetId="11" hidden="1">{#N/A,#N/A,FALSE,"CGBR95C"}</definedName>
    <definedName name="wrn.tableb." hidden="1">{#N/A,#N/A,FALSE,"CGBR95C"}</definedName>
    <definedName name="wrn.tableq." localSheetId="6" hidden="1">{#N/A,#N/A,FALSE,"CGBR95C"}</definedName>
    <definedName name="wrn.tableq." localSheetId="4" hidden="1">{#N/A,#N/A,FALSE,"CGBR95C"}</definedName>
    <definedName name="wrn.tableq." localSheetId="12" hidden="1">{#N/A,#N/A,FALSE,"CGBR95C"}</definedName>
    <definedName name="wrn.tableq." localSheetId="13" hidden="1">{#N/A,#N/A,FALSE,"CGBR95C"}</definedName>
    <definedName name="wrn.tableq." localSheetId="14" hidden="1">{#N/A,#N/A,FALSE,"CGBR95C"}</definedName>
    <definedName name="wrn.tableq." localSheetId="3" hidden="1">{#N/A,#N/A,FALSE,"CGBR95C"}</definedName>
    <definedName name="wrn.tableq." localSheetId="11"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s" localSheetId="6" hidden="1">{#N/A,#N/A,FALSE,"TMCOMP96";#N/A,#N/A,FALSE,"MAT96";#N/A,#N/A,FALSE,"FANDA96";#N/A,#N/A,FALSE,"INTRAN96";#N/A,#N/A,FALSE,"NAA9697";#N/A,#N/A,FALSE,"ECWEBB";#N/A,#N/A,FALSE,"MFT96";#N/A,#N/A,FALSE,"CTrecon"}</definedName>
    <definedName name="yes" localSheetId="4" hidden="1">{#N/A,#N/A,FALSE,"TMCOMP96";#N/A,#N/A,FALSE,"MAT96";#N/A,#N/A,FALSE,"FANDA96";#N/A,#N/A,FALSE,"INTRAN96";#N/A,#N/A,FALSE,"NAA9697";#N/A,#N/A,FALSE,"ECWEBB";#N/A,#N/A,FALSE,"MFT96";#N/A,#N/A,FALSE,"CTrecon"}</definedName>
    <definedName name="yes" localSheetId="12" hidden="1">{#N/A,#N/A,FALSE,"TMCOMP96";#N/A,#N/A,FALSE,"MAT96";#N/A,#N/A,FALSE,"FANDA96";#N/A,#N/A,FALSE,"INTRAN96";#N/A,#N/A,FALSE,"NAA9697";#N/A,#N/A,FALSE,"ECWEBB";#N/A,#N/A,FALSE,"MFT96";#N/A,#N/A,FALSE,"CTrecon"}</definedName>
    <definedName name="yes" localSheetId="13" hidden="1">{#N/A,#N/A,FALSE,"TMCOMP96";#N/A,#N/A,FALSE,"MAT96";#N/A,#N/A,FALSE,"FANDA96";#N/A,#N/A,FALSE,"INTRAN96";#N/A,#N/A,FALSE,"NAA9697";#N/A,#N/A,FALSE,"ECWEBB";#N/A,#N/A,FALSE,"MFT96";#N/A,#N/A,FALSE,"CTrecon"}</definedName>
    <definedName name="yes" localSheetId="14" hidden="1">{#N/A,#N/A,FALSE,"TMCOMP96";#N/A,#N/A,FALSE,"MAT96";#N/A,#N/A,FALSE,"FANDA96";#N/A,#N/A,FALSE,"INTRAN96";#N/A,#N/A,FALSE,"NAA9697";#N/A,#N/A,FALSE,"ECWEBB";#N/A,#N/A,FALSE,"MFT96";#N/A,#N/A,FALSE,"CTrecon"}</definedName>
    <definedName name="yes" localSheetId="3" hidden="1">{#N/A,#N/A,FALSE,"TMCOMP96";#N/A,#N/A,FALSE,"MAT96";#N/A,#N/A,FALSE,"FANDA96";#N/A,#N/A,FALSE,"INTRAN96";#N/A,#N/A,FALSE,"NAA9697";#N/A,#N/A,FALSE,"ECWEBB";#N/A,#N/A,FALSE,"MFT96";#N/A,#N/A,FALSE,"CTrecon"}</definedName>
    <definedName name="yes" localSheetId="11" hidden="1">{#N/A,#N/A,FALSE,"TMCOMP96";#N/A,#N/A,FALSE,"MAT96";#N/A,#N/A,FALSE,"FANDA96";#N/A,#N/A,FALSE,"INTRAN96";#N/A,#N/A,FALSE,"NAA9697";#N/A,#N/A,FALSE,"ECWEBB";#N/A,#N/A,FALSE,"MFT96";#N/A,#N/A,FALSE,"CTrecon"}</definedName>
    <definedName name="yes"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21" i="1" l="1"/>
  <c r="R22" i="1"/>
  <c r="R7" i="1"/>
  <c r="J17" i="1"/>
  <c r="R17" i="1" s="1"/>
  <c r="J20" i="1"/>
  <c r="J19" i="1"/>
  <c r="J18" i="1"/>
  <c r="J16" i="1"/>
  <c r="J15" i="1"/>
  <c r="J13" i="1"/>
  <c r="J14" i="1"/>
  <c r="J12" i="1"/>
  <c r="J11" i="1"/>
  <c r="J10" i="1"/>
  <c r="J9" i="1"/>
  <c r="J8" i="1"/>
  <c r="I22" i="1"/>
  <c r="I17" i="1"/>
  <c r="I21" i="1"/>
  <c r="I20" i="1"/>
  <c r="I19" i="1"/>
  <c r="I18" i="1"/>
  <c r="E17" i="1" l="1"/>
  <c r="I12" i="1"/>
  <c r="D10" i="16" s="1"/>
  <c r="I9" i="1" l="1"/>
  <c r="I8" i="1"/>
  <c r="I11" i="1"/>
  <c r="I10" i="1"/>
  <c r="I14" i="1"/>
  <c r="I13" i="1"/>
  <c r="P18" i="1" l="1"/>
  <c r="P19" i="1"/>
  <c r="P20" i="1"/>
  <c r="P22" i="1"/>
  <c r="Q7" i="1"/>
  <c r="L18" i="1"/>
  <c r="M18" i="1" s="1"/>
  <c r="R18" i="1" s="1"/>
  <c r="L19" i="1"/>
  <c r="L20" i="1"/>
  <c r="L21" i="1"/>
  <c r="L22" i="1"/>
  <c r="L17" i="1"/>
  <c r="M16" i="1" s="1"/>
  <c r="R16" i="1" s="1"/>
  <c r="L8" i="1"/>
  <c r="L9" i="1"/>
  <c r="L10" i="1"/>
  <c r="L11" i="1"/>
  <c r="L12" i="1"/>
  <c r="L13" i="1"/>
  <c r="L14" i="1"/>
  <c r="L15" i="1"/>
  <c r="L16" i="1"/>
  <c r="L7" i="1"/>
  <c r="I16" i="1"/>
  <c r="I15" i="1"/>
  <c r="E8" i="1"/>
  <c r="E9" i="1"/>
  <c r="E10" i="1"/>
  <c r="E11" i="1"/>
  <c r="E12" i="1"/>
  <c r="E13" i="1"/>
  <c r="E14" i="1"/>
  <c r="E15" i="1"/>
  <c r="E16" i="1"/>
  <c r="E7" i="1"/>
  <c r="F8" i="1"/>
  <c r="F9" i="1"/>
  <c r="F10" i="1"/>
  <c r="F11" i="1"/>
  <c r="F12" i="1"/>
  <c r="F13" i="1"/>
  <c r="F14" i="1"/>
  <c r="F15" i="1"/>
  <c r="F16" i="1"/>
  <c r="F17" i="1"/>
  <c r="F18" i="1"/>
  <c r="G18" i="1" s="1"/>
  <c r="F19" i="1"/>
  <c r="G19" i="1" s="1"/>
  <c r="F20" i="1"/>
  <c r="G20" i="1" s="1"/>
  <c r="F21" i="1"/>
  <c r="G7" i="16" s="1"/>
  <c r="F22" i="1"/>
  <c r="G22" i="1" s="1"/>
  <c r="F7" i="1"/>
  <c r="H17" i="1"/>
  <c r="G17" i="1"/>
  <c r="H16" i="1"/>
  <c r="H15" i="1"/>
  <c r="H14" i="1"/>
  <c r="H13" i="1"/>
  <c r="H12" i="1"/>
  <c r="D9" i="16" s="1"/>
  <c r="D11" i="16" s="1"/>
  <c r="H11" i="1"/>
  <c r="H10" i="1"/>
  <c r="H9" i="1"/>
  <c r="H8" i="1"/>
  <c r="H7" i="1"/>
  <c r="G8" i="1"/>
  <c r="G9" i="1"/>
  <c r="G10" i="1"/>
  <c r="G11" i="1"/>
  <c r="G12" i="1"/>
  <c r="D7" i="16" s="1"/>
  <c r="G13" i="1"/>
  <c r="G14" i="1"/>
  <c r="G15" i="1"/>
  <c r="G16" i="1"/>
  <c r="G7" i="1"/>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O18" i="1" l="1"/>
  <c r="D8" i="16"/>
  <c r="O17" i="1"/>
  <c r="E17" i="16" s="1"/>
  <c r="E7" i="16"/>
  <c r="P17" i="1"/>
  <c r="E19" i="16" s="1"/>
  <c r="E9" i="16"/>
  <c r="G10" i="16"/>
  <c r="F10" i="16"/>
  <c r="G21" i="1"/>
  <c r="F7" i="16"/>
  <c r="F9" i="16" s="1"/>
  <c r="Q17" i="1"/>
  <c r="E20" i="16" s="1"/>
  <c r="E10" i="16"/>
  <c r="M15" i="1"/>
  <c r="Q15" i="1"/>
  <c r="Q16" i="1"/>
  <c r="P16" i="1"/>
  <c r="Q18" i="1"/>
  <c r="O16" i="1"/>
  <c r="M19" i="1"/>
  <c r="Q19" i="1" l="1"/>
  <c r="R19" i="1"/>
  <c r="P15" i="1"/>
  <c r="R15" i="1"/>
  <c r="E18" i="16"/>
  <c r="O15" i="1"/>
  <c r="G9" i="16"/>
  <c r="G11" i="16" s="1"/>
  <c r="E8" i="16"/>
  <c r="F8" i="16"/>
  <c r="E11" i="16"/>
  <c r="F11" i="16"/>
  <c r="E21" i="16"/>
  <c r="M14" i="1"/>
  <c r="M20" i="1"/>
  <c r="R20" i="1" s="1"/>
  <c r="H21" i="1"/>
  <c r="O19" i="1"/>
  <c r="M13" i="1" l="1"/>
  <c r="R13" i="1" s="1"/>
  <c r="R14" i="1"/>
  <c r="O14" i="1"/>
  <c r="Q14" i="1"/>
  <c r="G8" i="16"/>
  <c r="M21" i="1"/>
  <c r="P21" i="1" s="1"/>
  <c r="O20" i="1"/>
  <c r="P14" i="1"/>
  <c r="Q20" i="1"/>
  <c r="M12" i="1"/>
  <c r="R12" i="1" s="1"/>
  <c r="O13" i="1" l="1"/>
  <c r="Q13" i="1"/>
  <c r="P13" i="1"/>
  <c r="M22" i="1"/>
  <c r="F17" i="16"/>
  <c r="G17" i="16"/>
  <c r="Q21" i="1"/>
  <c r="O21" i="1"/>
  <c r="M11" i="1"/>
  <c r="R11" i="1" s="1"/>
  <c r="P12" i="1"/>
  <c r="D19" i="16" s="1"/>
  <c r="Q12" i="1"/>
  <c r="D20" i="16" s="1"/>
  <c r="O12" i="1"/>
  <c r="D17" i="16" s="1"/>
  <c r="G19" i="16" l="1"/>
  <c r="G18" i="16" s="1"/>
  <c r="D21" i="16"/>
  <c r="F19" i="16"/>
  <c r="F18" i="16" s="1"/>
  <c r="D18" i="16"/>
  <c r="G20" i="16"/>
  <c r="F20" i="16"/>
  <c r="Q22" i="1"/>
  <c r="O22" i="1"/>
  <c r="M10" i="1"/>
  <c r="R10" i="1" s="1"/>
  <c r="Q11" i="1"/>
  <c r="P11" i="1"/>
  <c r="O11" i="1"/>
  <c r="G21" i="16" l="1"/>
  <c r="F21" i="16"/>
  <c r="M9" i="1"/>
  <c r="R9" i="1" s="1"/>
  <c r="Q10" i="1"/>
  <c r="P10" i="1"/>
  <c r="O10" i="1"/>
  <c r="M8" i="1" l="1"/>
  <c r="R8" i="1" s="1"/>
  <c r="O9" i="1"/>
  <c r="Q9" i="1"/>
  <c r="P9" i="1"/>
  <c r="M7" i="1" l="1"/>
  <c r="O8" i="1"/>
  <c r="Q8" i="1"/>
  <c r="P8" i="1"/>
  <c r="P7" i="1" l="1"/>
  <c r="O7" i="1"/>
</calcChain>
</file>

<file path=xl/sharedStrings.xml><?xml version="1.0" encoding="utf-8"?>
<sst xmlns="http://schemas.openxmlformats.org/spreadsheetml/2006/main" count="1773" uniqueCount="672">
  <si>
    <t>Table A2. Breakdown of UK ODA: by Government Department and Other Contributors of UK ODA, 2009 - 2020 [note 1]</t>
  </si>
  <si>
    <t>This worksheet contains one table. Some cells refer to notes which can be found beneath the table. The table contains blank cells due to department breakdowns.</t>
  </si>
  <si>
    <t>[r] As announced in Provisional SID 2020 several minor revisions have been made to 2017, 2018 and 2019 data. Please see background note 7.3: Revisions in the Final SID 2020 Report for details.</t>
  </si>
  <si>
    <t>"z" is not applicable, "0" is null and "[low]" is less than half the smallest unit displayed.</t>
  </si>
  <si>
    <t>Contributor 
Grouping</t>
  </si>
  <si>
    <t>Individual
Contributor</t>
  </si>
  <si>
    <t>Contributor sub-groupings</t>
  </si>
  <si>
    <r>
      <rPr>
        <b/>
        <sz val="10"/>
        <rFont val="Arial"/>
        <family val="2"/>
      </rPr>
      <t>2009</t>
    </r>
    <r>
      <rPr>
        <sz val="10"/>
        <rFont val="Arial"/>
        <family val="2"/>
      </rPr>
      <t xml:space="preserve">
Bi through multi
£ million</t>
    </r>
  </si>
  <si>
    <r>
      <rPr>
        <b/>
        <sz val="10"/>
        <rFont val="Arial"/>
        <family val="2"/>
      </rPr>
      <t>2009</t>
    </r>
    <r>
      <rPr>
        <sz val="10"/>
        <rFont val="Arial"/>
        <family val="2"/>
      </rPr>
      <t xml:space="preserve">
Bi through multi
% ODA</t>
    </r>
  </si>
  <si>
    <r>
      <rPr>
        <b/>
        <sz val="10"/>
        <rFont val="Arial"/>
        <family val="2"/>
      </rPr>
      <t>2009</t>
    </r>
    <r>
      <rPr>
        <sz val="10"/>
        <rFont val="Arial"/>
        <family val="2"/>
      </rPr>
      <t xml:space="preserve">
Other
bilateral
£ million</t>
    </r>
  </si>
  <si>
    <r>
      <rPr>
        <b/>
        <sz val="10"/>
        <rFont val="Arial"/>
        <family val="2"/>
      </rPr>
      <t>2009</t>
    </r>
    <r>
      <rPr>
        <sz val="10"/>
        <rFont val="Arial"/>
        <family val="2"/>
      </rPr>
      <t xml:space="preserve">
Other
bilateral
% ODA</t>
    </r>
  </si>
  <si>
    <r>
      <rPr>
        <b/>
        <sz val="10"/>
        <rFont val="Arial"/>
        <family val="2"/>
      </rPr>
      <t>2009</t>
    </r>
    <r>
      <rPr>
        <sz val="10"/>
        <rFont val="Arial"/>
        <family val="2"/>
      </rPr>
      <t xml:space="preserve">
Multilateral
£ million</t>
    </r>
  </si>
  <si>
    <r>
      <rPr>
        <b/>
        <sz val="10"/>
        <rFont val="Arial"/>
        <family val="2"/>
      </rPr>
      <t>2009</t>
    </r>
    <r>
      <rPr>
        <sz val="10"/>
        <rFont val="Arial"/>
        <family val="2"/>
      </rPr>
      <t xml:space="preserve">
Multilateral
% ODA</t>
    </r>
  </si>
  <si>
    <r>
      <rPr>
        <b/>
        <sz val="10"/>
        <rFont val="Arial"/>
        <family val="2"/>
      </rPr>
      <t>2010</t>
    </r>
    <r>
      <rPr>
        <sz val="10"/>
        <rFont val="Arial"/>
        <family val="2"/>
      </rPr>
      <t xml:space="preserve">
Bi through
multi
£ million</t>
    </r>
  </si>
  <si>
    <r>
      <rPr>
        <b/>
        <sz val="10"/>
        <rFont val="Arial"/>
        <family val="2"/>
      </rPr>
      <t>2010</t>
    </r>
    <r>
      <rPr>
        <sz val="10"/>
        <rFont val="Arial"/>
        <family val="2"/>
      </rPr>
      <t xml:space="preserve">
Bi through multi
% ODA</t>
    </r>
  </si>
  <si>
    <r>
      <rPr>
        <b/>
        <sz val="10"/>
        <rFont val="Arial"/>
        <family val="2"/>
      </rPr>
      <t>2010</t>
    </r>
    <r>
      <rPr>
        <sz val="10"/>
        <rFont val="Arial"/>
        <family val="2"/>
      </rPr>
      <t xml:space="preserve">
Other
bilateral
£ million</t>
    </r>
  </si>
  <si>
    <r>
      <rPr>
        <b/>
        <sz val="10"/>
        <rFont val="Arial"/>
        <family val="2"/>
      </rPr>
      <t>2010</t>
    </r>
    <r>
      <rPr>
        <sz val="10"/>
        <rFont val="Arial"/>
        <family val="2"/>
      </rPr>
      <t xml:space="preserve">
Other
bilateral
% ODA</t>
    </r>
  </si>
  <si>
    <r>
      <rPr>
        <b/>
        <sz val="10"/>
        <rFont val="Arial"/>
        <family val="2"/>
      </rPr>
      <t>2010</t>
    </r>
    <r>
      <rPr>
        <sz val="10"/>
        <rFont val="Arial"/>
        <family val="2"/>
      </rPr>
      <t xml:space="preserve">
Multilateral
£ million</t>
    </r>
  </si>
  <si>
    <r>
      <rPr>
        <b/>
        <sz val="10"/>
        <rFont val="Arial"/>
        <family val="2"/>
      </rPr>
      <t>2010</t>
    </r>
    <r>
      <rPr>
        <sz val="10"/>
        <rFont val="Arial"/>
        <family val="2"/>
      </rPr>
      <t xml:space="preserve">
Multilateral
% ODA</t>
    </r>
  </si>
  <si>
    <r>
      <rPr>
        <b/>
        <sz val="10"/>
        <rFont val="Arial"/>
        <family val="2"/>
      </rPr>
      <t>2011</t>
    </r>
    <r>
      <rPr>
        <sz val="10"/>
        <rFont val="Arial"/>
        <family val="2"/>
      </rPr>
      <t xml:space="preserve">
Bi through
multi
£ million</t>
    </r>
  </si>
  <si>
    <r>
      <rPr>
        <b/>
        <sz val="10"/>
        <rFont val="Arial"/>
        <family val="2"/>
      </rPr>
      <t>2011</t>
    </r>
    <r>
      <rPr>
        <sz val="10"/>
        <rFont val="Arial"/>
        <family val="2"/>
      </rPr>
      <t xml:space="preserve">
Bi through multi
% ODA</t>
    </r>
  </si>
  <si>
    <r>
      <rPr>
        <b/>
        <sz val="10"/>
        <rFont val="Arial"/>
        <family val="2"/>
      </rPr>
      <t>2011</t>
    </r>
    <r>
      <rPr>
        <sz val="10"/>
        <rFont val="Arial"/>
        <family val="2"/>
      </rPr>
      <t xml:space="preserve">
Other
bilateral
£ million</t>
    </r>
  </si>
  <si>
    <r>
      <rPr>
        <b/>
        <sz val="10"/>
        <rFont val="Arial"/>
        <family val="2"/>
      </rPr>
      <t>2011</t>
    </r>
    <r>
      <rPr>
        <sz val="10"/>
        <rFont val="Arial"/>
        <family val="2"/>
      </rPr>
      <t xml:space="preserve">
Other
bilateral
% ODA</t>
    </r>
  </si>
  <si>
    <r>
      <rPr>
        <b/>
        <sz val="10"/>
        <rFont val="Arial"/>
        <family val="2"/>
      </rPr>
      <t>2011</t>
    </r>
    <r>
      <rPr>
        <sz val="10"/>
        <rFont val="Arial"/>
        <family val="2"/>
      </rPr>
      <t xml:space="preserve">
Multilateral
£ million</t>
    </r>
  </si>
  <si>
    <r>
      <rPr>
        <b/>
        <sz val="10"/>
        <rFont val="Arial"/>
        <family val="2"/>
      </rPr>
      <t>2011</t>
    </r>
    <r>
      <rPr>
        <sz val="10"/>
        <rFont val="Arial"/>
        <family val="2"/>
      </rPr>
      <t xml:space="preserve">
Multilateral
% ODA</t>
    </r>
  </si>
  <si>
    <r>
      <rPr>
        <b/>
        <sz val="10"/>
        <rFont val="Arial"/>
        <family val="2"/>
      </rPr>
      <t>2012</t>
    </r>
    <r>
      <rPr>
        <sz val="10"/>
        <rFont val="Arial"/>
        <family val="2"/>
      </rPr>
      <t xml:space="preserve">
Bi through
multi
£ million</t>
    </r>
  </si>
  <si>
    <r>
      <rPr>
        <b/>
        <sz val="10"/>
        <rFont val="Arial"/>
        <family val="2"/>
      </rPr>
      <t>2012</t>
    </r>
    <r>
      <rPr>
        <sz val="10"/>
        <rFont val="Arial"/>
        <family val="2"/>
      </rPr>
      <t xml:space="preserve">
Bi through multi
% ODA</t>
    </r>
  </si>
  <si>
    <r>
      <rPr>
        <b/>
        <sz val="10"/>
        <rFont val="Arial"/>
        <family val="2"/>
      </rPr>
      <t>2012</t>
    </r>
    <r>
      <rPr>
        <sz val="10"/>
        <rFont val="Arial"/>
        <family val="2"/>
      </rPr>
      <t xml:space="preserve">
Other
bilateral
£ million</t>
    </r>
  </si>
  <si>
    <r>
      <rPr>
        <b/>
        <sz val="10"/>
        <rFont val="Arial"/>
        <family val="2"/>
      </rPr>
      <t>2012</t>
    </r>
    <r>
      <rPr>
        <sz val="10"/>
        <rFont val="Arial"/>
        <family val="2"/>
      </rPr>
      <t xml:space="preserve">
Other
bilateral
% ODA</t>
    </r>
  </si>
  <si>
    <r>
      <rPr>
        <b/>
        <sz val="10"/>
        <rFont val="Arial"/>
        <family val="2"/>
      </rPr>
      <t>2012</t>
    </r>
    <r>
      <rPr>
        <sz val="10"/>
        <rFont val="Arial"/>
        <family val="2"/>
      </rPr>
      <t xml:space="preserve">
Multilateral
£ million</t>
    </r>
  </si>
  <si>
    <r>
      <rPr>
        <b/>
        <sz val="10"/>
        <rFont val="Arial"/>
        <family val="2"/>
      </rPr>
      <t>2012</t>
    </r>
    <r>
      <rPr>
        <sz val="10"/>
        <rFont val="Arial"/>
        <family val="2"/>
      </rPr>
      <t xml:space="preserve">
Multilateral
% ODA</t>
    </r>
  </si>
  <si>
    <r>
      <rPr>
        <b/>
        <sz val="10"/>
        <rFont val="Arial"/>
        <family val="2"/>
      </rPr>
      <t>2013</t>
    </r>
    <r>
      <rPr>
        <sz val="10"/>
        <rFont val="Arial"/>
        <family val="2"/>
      </rPr>
      <t xml:space="preserve">
Bi through
multi
£ million</t>
    </r>
  </si>
  <si>
    <r>
      <rPr>
        <b/>
        <sz val="10"/>
        <rFont val="Arial"/>
        <family val="2"/>
      </rPr>
      <t>2013</t>
    </r>
    <r>
      <rPr>
        <sz val="10"/>
        <rFont val="Arial"/>
        <family val="2"/>
      </rPr>
      <t xml:space="preserve">
Bi through multi
% ODA</t>
    </r>
  </si>
  <si>
    <r>
      <rPr>
        <b/>
        <sz val="10"/>
        <rFont val="Arial"/>
        <family val="2"/>
      </rPr>
      <t>2013</t>
    </r>
    <r>
      <rPr>
        <sz val="10"/>
        <rFont val="Arial"/>
        <family val="2"/>
      </rPr>
      <t xml:space="preserve">
Other
bilateral
£ million</t>
    </r>
  </si>
  <si>
    <r>
      <rPr>
        <b/>
        <sz val="10"/>
        <rFont val="Arial"/>
        <family val="2"/>
      </rPr>
      <t>2013</t>
    </r>
    <r>
      <rPr>
        <sz val="10"/>
        <rFont val="Arial"/>
        <family val="2"/>
      </rPr>
      <t xml:space="preserve">
Other
bilateral
% ODA</t>
    </r>
  </si>
  <si>
    <r>
      <rPr>
        <b/>
        <sz val="10"/>
        <rFont val="Arial"/>
        <family val="2"/>
      </rPr>
      <t>2013</t>
    </r>
    <r>
      <rPr>
        <sz val="10"/>
        <rFont val="Arial"/>
        <family val="2"/>
      </rPr>
      <t xml:space="preserve">
Multilateral
£ million</t>
    </r>
  </si>
  <si>
    <r>
      <rPr>
        <b/>
        <sz val="10"/>
        <rFont val="Arial"/>
        <family val="2"/>
      </rPr>
      <t>2013</t>
    </r>
    <r>
      <rPr>
        <sz val="10"/>
        <rFont val="Arial"/>
        <family val="2"/>
      </rPr>
      <t xml:space="preserve">
Multilateral
% ODA</t>
    </r>
  </si>
  <si>
    <r>
      <rPr>
        <b/>
        <sz val="10"/>
        <rFont val="Arial"/>
        <family val="2"/>
      </rPr>
      <t>2014</t>
    </r>
    <r>
      <rPr>
        <sz val="10"/>
        <rFont val="Arial"/>
        <family val="2"/>
      </rPr>
      <t xml:space="preserve">
Bi through
multi
£ million</t>
    </r>
  </si>
  <si>
    <r>
      <rPr>
        <b/>
        <sz val="10"/>
        <rFont val="Arial"/>
        <family val="2"/>
      </rPr>
      <t>2014</t>
    </r>
    <r>
      <rPr>
        <sz val="10"/>
        <rFont val="Arial"/>
        <family val="2"/>
      </rPr>
      <t xml:space="preserve">
Bi through multi
% ODA</t>
    </r>
  </si>
  <si>
    <r>
      <rPr>
        <b/>
        <sz val="10"/>
        <rFont val="Arial"/>
        <family val="2"/>
      </rPr>
      <t>2014</t>
    </r>
    <r>
      <rPr>
        <sz val="10"/>
        <rFont val="Arial"/>
        <family val="2"/>
      </rPr>
      <t xml:space="preserve">
Other
bilateral
£ million</t>
    </r>
  </si>
  <si>
    <r>
      <rPr>
        <b/>
        <sz val="10"/>
        <rFont val="Arial"/>
        <family val="2"/>
      </rPr>
      <t>2014</t>
    </r>
    <r>
      <rPr>
        <sz val="10"/>
        <rFont val="Arial"/>
        <family val="2"/>
      </rPr>
      <t xml:space="preserve">
Other
bilateral
% ODA</t>
    </r>
  </si>
  <si>
    <r>
      <rPr>
        <b/>
        <sz val="10"/>
        <rFont val="Arial"/>
        <family val="2"/>
      </rPr>
      <t>2014</t>
    </r>
    <r>
      <rPr>
        <sz val="10"/>
        <rFont val="Arial"/>
        <family val="2"/>
      </rPr>
      <t xml:space="preserve">
Multilateral
£ million</t>
    </r>
  </si>
  <si>
    <r>
      <rPr>
        <b/>
        <sz val="10"/>
        <rFont val="Arial"/>
        <family val="2"/>
      </rPr>
      <t>2014</t>
    </r>
    <r>
      <rPr>
        <sz val="10"/>
        <rFont val="Arial"/>
        <family val="2"/>
      </rPr>
      <t xml:space="preserve">
Multilateral
% ODA</t>
    </r>
  </si>
  <si>
    <r>
      <rPr>
        <b/>
        <sz val="10"/>
        <rFont val="Arial"/>
        <family val="2"/>
      </rPr>
      <t>2015</t>
    </r>
    <r>
      <rPr>
        <sz val="10"/>
        <rFont val="Arial"/>
        <family val="2"/>
      </rPr>
      <t xml:space="preserve">
Bi through
multi
£ million</t>
    </r>
  </si>
  <si>
    <r>
      <rPr>
        <b/>
        <sz val="10"/>
        <rFont val="Arial"/>
        <family val="2"/>
      </rPr>
      <t>2015</t>
    </r>
    <r>
      <rPr>
        <sz val="10"/>
        <rFont val="Arial"/>
        <family val="2"/>
      </rPr>
      <t xml:space="preserve">
Bi through multi
% ODA</t>
    </r>
  </si>
  <si>
    <r>
      <rPr>
        <b/>
        <sz val="10"/>
        <rFont val="Arial"/>
        <family val="2"/>
      </rPr>
      <t>2015</t>
    </r>
    <r>
      <rPr>
        <sz val="10"/>
        <rFont val="Arial"/>
        <family val="2"/>
      </rPr>
      <t xml:space="preserve">
Other
bilateral
£ million</t>
    </r>
  </si>
  <si>
    <r>
      <rPr>
        <b/>
        <sz val="10"/>
        <rFont val="Arial"/>
        <family val="2"/>
      </rPr>
      <t>2015</t>
    </r>
    <r>
      <rPr>
        <sz val="10"/>
        <rFont val="Arial"/>
        <family val="2"/>
      </rPr>
      <t xml:space="preserve">
Other
bilateral
% ODA</t>
    </r>
  </si>
  <si>
    <r>
      <rPr>
        <b/>
        <sz val="10"/>
        <rFont val="Arial"/>
        <family val="2"/>
      </rPr>
      <t>2015</t>
    </r>
    <r>
      <rPr>
        <sz val="10"/>
        <rFont val="Arial"/>
        <family val="2"/>
      </rPr>
      <t xml:space="preserve">
Multilateral
£ million</t>
    </r>
  </si>
  <si>
    <r>
      <rPr>
        <b/>
        <sz val="10"/>
        <rFont val="Arial"/>
        <family val="2"/>
      </rPr>
      <t>2015</t>
    </r>
    <r>
      <rPr>
        <sz val="10"/>
        <rFont val="Arial"/>
        <family val="2"/>
      </rPr>
      <t xml:space="preserve">
Multilateral
% ODA</t>
    </r>
  </si>
  <si>
    <r>
      <rPr>
        <b/>
        <sz val="10"/>
        <rFont val="Arial"/>
        <family val="2"/>
      </rPr>
      <t>2016</t>
    </r>
    <r>
      <rPr>
        <sz val="10"/>
        <rFont val="Arial"/>
        <family val="2"/>
      </rPr>
      <t xml:space="preserve">
Bi through
multi
£ million</t>
    </r>
  </si>
  <si>
    <r>
      <rPr>
        <b/>
        <sz val="10"/>
        <rFont val="Arial"/>
        <family val="2"/>
      </rPr>
      <t>2016</t>
    </r>
    <r>
      <rPr>
        <sz val="10"/>
        <rFont val="Arial"/>
        <family val="2"/>
      </rPr>
      <t xml:space="preserve">
Bi through multi
% ODA</t>
    </r>
  </si>
  <si>
    <r>
      <rPr>
        <b/>
        <sz val="10"/>
        <rFont val="Arial"/>
        <family val="2"/>
      </rPr>
      <t>2016</t>
    </r>
    <r>
      <rPr>
        <sz val="10"/>
        <rFont val="Arial"/>
        <family val="2"/>
      </rPr>
      <t xml:space="preserve">
Other
bilateral
£ million</t>
    </r>
  </si>
  <si>
    <r>
      <rPr>
        <b/>
        <sz val="10"/>
        <rFont val="Arial"/>
        <family val="2"/>
      </rPr>
      <t>2016</t>
    </r>
    <r>
      <rPr>
        <sz val="10"/>
        <rFont val="Arial"/>
        <family val="2"/>
      </rPr>
      <t xml:space="preserve">
Other
bilateral
% ODA</t>
    </r>
  </si>
  <si>
    <r>
      <rPr>
        <b/>
        <sz val="10"/>
        <rFont val="Arial"/>
        <family val="2"/>
      </rPr>
      <t>2016</t>
    </r>
    <r>
      <rPr>
        <sz val="10"/>
        <rFont val="Arial"/>
        <family val="2"/>
      </rPr>
      <t xml:space="preserve">
Multilateral
£ million</t>
    </r>
  </si>
  <si>
    <r>
      <rPr>
        <b/>
        <sz val="10"/>
        <rFont val="Arial"/>
        <family val="2"/>
      </rPr>
      <t>2016</t>
    </r>
    <r>
      <rPr>
        <sz val="10"/>
        <rFont val="Arial"/>
        <family val="2"/>
      </rPr>
      <t xml:space="preserve">
Multilateral
% ODA</t>
    </r>
  </si>
  <si>
    <r>
      <rPr>
        <b/>
        <sz val="10"/>
        <rFont val="Arial"/>
        <family val="2"/>
      </rPr>
      <t>2017[r]</t>
    </r>
    <r>
      <rPr>
        <sz val="10"/>
        <rFont val="Arial"/>
        <family val="2"/>
      </rPr>
      <t xml:space="preserve">
Bi through
multi
£ million</t>
    </r>
  </si>
  <si>
    <r>
      <rPr>
        <b/>
        <sz val="10"/>
        <rFont val="Arial"/>
        <family val="2"/>
      </rPr>
      <t>2017[r]</t>
    </r>
    <r>
      <rPr>
        <sz val="10"/>
        <rFont val="Arial"/>
        <family val="2"/>
      </rPr>
      <t xml:space="preserve">
Bi through multi
% ODA</t>
    </r>
  </si>
  <si>
    <r>
      <rPr>
        <b/>
        <sz val="10"/>
        <rFont val="Arial"/>
        <family val="2"/>
      </rPr>
      <t>2017[r]</t>
    </r>
    <r>
      <rPr>
        <sz val="10"/>
        <rFont val="Arial"/>
        <family val="2"/>
      </rPr>
      <t xml:space="preserve">
Other
bilateral
£ million</t>
    </r>
  </si>
  <si>
    <r>
      <rPr>
        <b/>
        <sz val="10"/>
        <rFont val="Arial"/>
        <family val="2"/>
      </rPr>
      <t>2017[r]</t>
    </r>
    <r>
      <rPr>
        <sz val="10"/>
        <rFont val="Arial"/>
        <family val="2"/>
      </rPr>
      <t xml:space="preserve">
Other
bilateral
% ODA</t>
    </r>
  </si>
  <si>
    <r>
      <rPr>
        <b/>
        <sz val="10"/>
        <rFont val="Arial"/>
        <family val="2"/>
      </rPr>
      <t>2017[r]</t>
    </r>
    <r>
      <rPr>
        <sz val="10"/>
        <rFont val="Arial"/>
        <family val="2"/>
      </rPr>
      <t xml:space="preserve">
Multilateral
£ million</t>
    </r>
  </si>
  <si>
    <r>
      <rPr>
        <b/>
        <sz val="10"/>
        <rFont val="Arial"/>
        <family val="2"/>
      </rPr>
      <t>2017[r]</t>
    </r>
    <r>
      <rPr>
        <sz val="10"/>
        <rFont val="Arial"/>
        <family val="2"/>
      </rPr>
      <t xml:space="preserve">
Multilateral
% ODA</t>
    </r>
  </si>
  <si>
    <r>
      <rPr>
        <b/>
        <sz val="10"/>
        <rFont val="Arial"/>
        <family val="2"/>
      </rPr>
      <t>2018[r]</t>
    </r>
    <r>
      <rPr>
        <sz val="10"/>
        <rFont val="Arial"/>
        <family val="2"/>
      </rPr>
      <t xml:space="preserve">
Bi through
multi
£ million</t>
    </r>
  </si>
  <si>
    <r>
      <rPr>
        <b/>
        <sz val="10"/>
        <rFont val="Arial"/>
        <family val="2"/>
      </rPr>
      <t>2018[r]</t>
    </r>
    <r>
      <rPr>
        <sz val="10"/>
        <rFont val="Arial"/>
        <family val="2"/>
      </rPr>
      <t xml:space="preserve">
Bi through multi
% ODA</t>
    </r>
  </si>
  <si>
    <r>
      <rPr>
        <b/>
        <sz val="10"/>
        <rFont val="Arial"/>
        <family val="2"/>
      </rPr>
      <t>2018[r]</t>
    </r>
    <r>
      <rPr>
        <sz val="10"/>
        <rFont val="Arial"/>
        <family val="2"/>
      </rPr>
      <t xml:space="preserve">
Other
bilateral
£ million</t>
    </r>
  </si>
  <si>
    <r>
      <rPr>
        <b/>
        <sz val="10"/>
        <rFont val="Arial"/>
        <family val="2"/>
      </rPr>
      <t>2018[r]</t>
    </r>
    <r>
      <rPr>
        <sz val="10"/>
        <rFont val="Arial"/>
        <family val="2"/>
      </rPr>
      <t xml:space="preserve">
Other
bilateral
% ODA</t>
    </r>
  </si>
  <si>
    <r>
      <rPr>
        <b/>
        <sz val="10"/>
        <rFont val="Arial"/>
        <family val="2"/>
      </rPr>
      <t>2018[r]</t>
    </r>
    <r>
      <rPr>
        <sz val="10"/>
        <rFont val="Arial"/>
        <family val="2"/>
      </rPr>
      <t xml:space="preserve">
Multilateral
£ million</t>
    </r>
  </si>
  <si>
    <r>
      <rPr>
        <b/>
        <sz val="10"/>
        <rFont val="Arial"/>
        <family val="2"/>
      </rPr>
      <t>2018[r]</t>
    </r>
    <r>
      <rPr>
        <sz val="10"/>
        <rFont val="Arial"/>
        <family val="2"/>
      </rPr>
      <t xml:space="preserve">
Multilateral
% ODA</t>
    </r>
  </si>
  <si>
    <r>
      <rPr>
        <b/>
        <sz val="10"/>
        <rFont val="Arial"/>
        <family val="2"/>
      </rPr>
      <t>2019[r]</t>
    </r>
    <r>
      <rPr>
        <sz val="10"/>
        <rFont val="Arial"/>
        <family val="2"/>
      </rPr>
      <t xml:space="preserve">
Bi through
multi
£ million</t>
    </r>
  </si>
  <si>
    <r>
      <rPr>
        <b/>
        <sz val="10"/>
        <rFont val="Arial"/>
        <family val="2"/>
      </rPr>
      <t>2019[r]</t>
    </r>
    <r>
      <rPr>
        <sz val="10"/>
        <rFont val="Arial"/>
        <family val="2"/>
      </rPr>
      <t xml:space="preserve">
Bi through multi
% ODA</t>
    </r>
  </si>
  <si>
    <r>
      <rPr>
        <b/>
        <sz val="10"/>
        <rFont val="Arial"/>
        <family val="2"/>
      </rPr>
      <t>2019[r]</t>
    </r>
    <r>
      <rPr>
        <sz val="10"/>
        <rFont val="Arial"/>
        <family val="2"/>
      </rPr>
      <t xml:space="preserve">
Other
bilateral
£ million</t>
    </r>
  </si>
  <si>
    <r>
      <rPr>
        <b/>
        <sz val="10"/>
        <rFont val="Arial"/>
        <family val="2"/>
      </rPr>
      <t>2019[r]</t>
    </r>
    <r>
      <rPr>
        <sz val="10"/>
        <rFont val="Arial"/>
        <family val="2"/>
      </rPr>
      <t xml:space="preserve">
Other
bilateral
% ODA</t>
    </r>
  </si>
  <si>
    <r>
      <rPr>
        <b/>
        <sz val="10"/>
        <rFont val="Arial"/>
        <family val="2"/>
      </rPr>
      <t>2019[r]</t>
    </r>
    <r>
      <rPr>
        <sz val="10"/>
        <rFont val="Arial"/>
        <family val="2"/>
      </rPr>
      <t xml:space="preserve">
Multilateral
£ million</t>
    </r>
  </si>
  <si>
    <r>
      <rPr>
        <b/>
        <sz val="10"/>
        <rFont val="Arial"/>
        <family val="2"/>
      </rPr>
      <t>2019[r]</t>
    </r>
    <r>
      <rPr>
        <sz val="10"/>
        <rFont val="Arial"/>
        <family val="2"/>
      </rPr>
      <t xml:space="preserve">
Multilateral
% ODA</t>
    </r>
  </si>
  <si>
    <r>
      <rPr>
        <b/>
        <sz val="10"/>
        <rFont val="Arial"/>
        <family val="2"/>
      </rPr>
      <t>2020</t>
    </r>
    <r>
      <rPr>
        <sz val="10"/>
        <rFont val="Arial"/>
        <family val="2"/>
      </rPr>
      <t xml:space="preserve">
Bi through
multi
£ million</t>
    </r>
  </si>
  <si>
    <r>
      <rPr>
        <b/>
        <sz val="10"/>
        <rFont val="Arial"/>
        <family val="2"/>
      </rPr>
      <t>2020</t>
    </r>
    <r>
      <rPr>
        <sz val="10"/>
        <rFont val="Arial"/>
        <family val="2"/>
      </rPr>
      <t xml:space="preserve">
Bi through multi
% ODA</t>
    </r>
  </si>
  <si>
    <r>
      <rPr>
        <b/>
        <sz val="10"/>
        <rFont val="Arial"/>
        <family val="2"/>
      </rPr>
      <t>2020</t>
    </r>
    <r>
      <rPr>
        <sz val="10"/>
        <rFont val="Arial"/>
        <family val="2"/>
      </rPr>
      <t xml:space="preserve">
Other
bilateral
£ million</t>
    </r>
  </si>
  <si>
    <r>
      <rPr>
        <b/>
        <sz val="10"/>
        <rFont val="Arial"/>
        <family val="2"/>
      </rPr>
      <t>2020</t>
    </r>
    <r>
      <rPr>
        <sz val="10"/>
        <rFont val="Arial"/>
        <family val="2"/>
      </rPr>
      <t xml:space="preserve">
Other
bilateral
% ODA</t>
    </r>
  </si>
  <si>
    <r>
      <rPr>
        <b/>
        <sz val="10"/>
        <rFont val="Arial"/>
        <family val="2"/>
      </rPr>
      <t>2020</t>
    </r>
    <r>
      <rPr>
        <sz val="10"/>
        <rFont val="Arial"/>
        <family val="2"/>
      </rPr>
      <t xml:space="preserve">
Multilateral
£ million</t>
    </r>
  </si>
  <si>
    <r>
      <rPr>
        <b/>
        <sz val="10"/>
        <rFont val="Arial"/>
        <family val="2"/>
      </rPr>
      <t>2020</t>
    </r>
    <r>
      <rPr>
        <sz val="10"/>
        <rFont val="Arial"/>
        <family val="2"/>
      </rPr>
      <t xml:space="preserve">
Multilateral
% ODA</t>
    </r>
  </si>
  <si>
    <t>Total Foreign Commonwealth and Development Office [note 2]</t>
  </si>
  <si>
    <t>Former Department for International Development</t>
  </si>
  <si>
    <t>Of which: former DFID EU Attribution</t>
  </si>
  <si>
    <t>Former Foreign &amp; Commonwealth Office</t>
  </si>
  <si>
    <t>Total non-FCDO</t>
  </si>
  <si>
    <t>Sub-total Other Government Departments</t>
  </si>
  <si>
    <t>Department for Business, Energy and Industrial Strategy</t>
  </si>
  <si>
    <t>Home Office</t>
  </si>
  <si>
    <t>z</t>
  </si>
  <si>
    <t>Conflict, Stability and Security Fund (CSSF) [note 3]</t>
  </si>
  <si>
    <t>Department of Health and Social Care [note 4]</t>
  </si>
  <si>
    <t>Cross- Government Prosperity Fund</t>
  </si>
  <si>
    <t>Department for Environment Food and Rural Affairs</t>
  </si>
  <si>
    <t>Export Credits Guarantee Department</t>
  </si>
  <si>
    <t>Department for Education</t>
  </si>
  <si>
    <t>Department for Work and Pensions</t>
  </si>
  <si>
    <t>Department for Digital, Culture, Media and Sports</t>
  </si>
  <si>
    <t>HM Revenue and Customs</t>
  </si>
  <si>
    <t>Ministry of Defence</t>
  </si>
  <si>
    <t>Department for International Trade</t>
  </si>
  <si>
    <t>HM Treasury</t>
  </si>
  <si>
    <t>Office for National Statistics [note 5]</t>
  </si>
  <si>
    <t>Cabinet Office</t>
  </si>
  <si>
    <t>CDC Group PLC</t>
  </si>
  <si>
    <t>Sub-total Other contributors of UK ODA</t>
  </si>
  <si>
    <t>EU Attribution (non - DFID)</t>
  </si>
  <si>
    <t>IMF Poverty Reduction and Growth Trust (PRGT)</t>
  </si>
  <si>
    <t>Gift Aid</t>
  </si>
  <si>
    <t>BBC World Service</t>
  </si>
  <si>
    <t>Scottish Government</t>
  </si>
  <si>
    <t>Other In-Donor Refugee Costs [note 6]</t>
  </si>
  <si>
    <t>Welsh Government [note 7]</t>
  </si>
  <si>
    <t>Colonial Pensions administered by DFID</t>
  </si>
  <si>
    <t>Miscellaneous</t>
  </si>
  <si>
    <t>Total UK ODA</t>
  </si>
  <si>
    <t>Note 1. Figures may not sum to totals due to rounding.</t>
  </si>
  <si>
    <t>Note 2. FCDO figures are the total sum of former FCO and former DFID ODA spend.</t>
  </si>
  <si>
    <t>Note 3. CSSF includes the contribution to EU peacekeeping activities as the fund responsible for the spend.  This contribution is not counted in the EU attribution (non-DFID) figure to avoid double-counting. The total UK EU attribution is not affected, the estimate for the UK’s total share in 2020 is £1,149 million.</t>
  </si>
  <si>
    <t>Note 4. For this publication the basic health support for asylum seekers have been produced with a health unit cost (per capita cost) for 2020.</t>
  </si>
  <si>
    <t>Note 5. ONS ODA was less than last significant figure in the table. In 2019 it was £316,068 and in 2020 it was £238,443.</t>
  </si>
  <si>
    <t>Note 6. This includes ODA eligible in-donor refugee costs which have been administered by the devolved administrations.</t>
  </si>
  <si>
    <t>Note 7. Welsh Government record their ODA by financial year.</t>
  </si>
  <si>
    <t>Source: Statistics for International Development</t>
  </si>
  <si>
    <t>Updated: 29th September 2021</t>
  </si>
  <si>
    <t>Next update: Autumn 2022</t>
  </si>
  <si>
    <t xml:space="preserve">Email: statistics@fcdo.gov.uk </t>
  </si>
  <si>
    <t>The figures in this table are National Statistics</t>
  </si>
  <si>
    <t>Link to Notes &amp; Definitions</t>
  </si>
  <si>
    <t>Back to contents</t>
  </si>
  <si>
    <t>1.2 GDP expenditure components (£ billion current prices, seasonally adjusted)</t>
  </si>
  <si>
    <t xml:space="preserve"> </t>
  </si>
  <si>
    <t>Private consum-ption</t>
  </si>
  <si>
    <t>Government consumption</t>
  </si>
  <si>
    <t>Fixed invest-ment</t>
  </si>
  <si>
    <t>Net acquisiti-on of valuables</t>
  </si>
  <si>
    <t>Final domestic demand</t>
  </si>
  <si>
    <t>Change in invento-ries</t>
  </si>
  <si>
    <t>Total domestic demand</t>
  </si>
  <si>
    <t>Exports</t>
  </si>
  <si>
    <t>Total final expenditure</t>
  </si>
  <si>
    <t>Imports</t>
  </si>
  <si>
    <t>Statistical discrepancy</t>
  </si>
  <si>
    <t>GDP at market prices</t>
  </si>
  <si>
    <t>Gross national income</t>
  </si>
  <si>
    <t>of which:</t>
  </si>
  <si>
    <t>General government</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</si>
  <si>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</si>
  <si>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</si>
  <si>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</si>
  <si>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</si>
  <si>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</si>
  <si>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</si>
  <si>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</si>
  <si>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</si>
  <si>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</si>
  <si>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</si>
  <si>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</si>
  <si>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</si>
  <si>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</si>
  <si>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</si>
  <si>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</si>
  <si>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</si>
  <si>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</si>
  <si>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</si>
  <si>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</si>
  <si>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</si>
  <si>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</si>
  <si>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</si>
  <si>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</si>
  <si>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</si>
  <si>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</si>
  <si>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</si>
  <si>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</si>
  <si>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</si>
  <si>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</si>
  <si>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</si>
  <si>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</si>
  <si>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</si>
  <si>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</si>
  <si>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</si>
  <si>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</si>
  <si>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</si>
  <si>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</si>
  <si>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</si>
  <si>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</si>
  <si>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</si>
  <si>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</si>
  <si>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</si>
  <si>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</si>
  <si>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</si>
  <si>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</si>
  <si>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</si>
  <si>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</si>
  <si>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</si>
  <si>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</si>
  <si>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</si>
  <si>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</si>
  <si>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</si>
  <si>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</si>
  <si>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</si>
  <si>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</si>
  <si>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</si>
  <si>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</si>
  <si>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</si>
  <si>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</si>
  <si>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</si>
  <si>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</si>
  <si>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</si>
  <si>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</si>
  <si>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</si>
  <si>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</si>
  <si>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</si>
  <si>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</si>
  <si>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</si>
  <si>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</si>
  <si>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</si>
  <si>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</si>
  <si>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</si>
  <si>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</si>
  <si>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</si>
  <si>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</si>
  <si>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</si>
  <si>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</si>
  <si>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</si>
  <si>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</si>
  <si>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</si>
  <si>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</si>
  <si>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</si>
  <si>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</si>
  <si>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</si>
  <si>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</si>
  <si>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</si>
  <si>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</si>
  <si>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</si>
  <si>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</si>
  <si>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</si>
  <si>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</si>
  <si>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</si>
  <si>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</si>
  <si>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</si>
  <si>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</si>
  <si>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</si>
  <si>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Definitions:</t>
  </si>
  <si>
    <t>Household and non-profit institutions serving households final consumption expenditure (ONS Economic Accounts Table 1.1.2, identifier: ABJQ + HAYE)</t>
  </si>
  <si>
    <t>General government final consumption (ONS Economic Accounts Table 1.1.2, identifier: NMRP)</t>
  </si>
  <si>
    <t>Total gross fixed capital formation (ONS Economic Accounts Table 1.1.2, identifier: NPQS)</t>
  </si>
  <si>
    <t>General government investment (ONS Economic Accounts Table 1.1.8, identifier: RPZG)</t>
  </si>
  <si>
    <t>Net acquisitions of valuables (ONS Economic Accounts Table 1.1.2, identifier: NPJQ)</t>
  </si>
  <si>
    <t>Final domestic demand is the sum of private consumption, government consumption, fixed investment and net acquisition of valuables</t>
  </si>
  <si>
    <t>Change in inventories (ONS Economic Accounts Table 1.1.2, identifier: CAEX)</t>
  </si>
  <si>
    <t>Total domestic demand is the sum of final domestic demand and change in inventories</t>
  </si>
  <si>
    <t xml:space="preserve">Total exports (ONS Economic Accounts Table 1.1.2, identifier: IKBH)      </t>
  </si>
  <si>
    <t>Total final expenditure (ONS Economic Accounts Table 1.1.2, identifier: ABMF)</t>
  </si>
  <si>
    <t>Total imports (ONS Economic Accounts Table 1.1.2, identifier: IKBI)</t>
  </si>
  <si>
    <t>Statistical discrepancy GDP(E) (ONS Economic Accounts Table 1.1.2, identifier: GIXM)</t>
  </si>
  <si>
    <t>Gross domestic product at market prices (ONS Economic Accounts Table 1.1.2, identifier: YBHA)</t>
  </si>
  <si>
    <t>Gross national income at market prices (ONS Economic Accounts Table 1.1.1, identifier: ABMZ)</t>
  </si>
  <si>
    <t>Year</t>
  </si>
  <si>
    <t>ODA</t>
  </si>
  <si>
    <t>Multilateral ODA</t>
  </si>
  <si>
    <t>Table A8  UK ODA by Multilateral Organisation, 2019 and 2020 [note 1]</t>
  </si>
  <si>
    <t>This worksheet contains one table. Some cells refer to notes which can be found beneath the table.</t>
  </si>
  <si>
    <t>Multilateral Organisation</t>
  </si>
  <si>
    <t>Multilateral DAC channel code</t>
  </si>
  <si>
    <r>
      <t xml:space="preserve">2019[r]
Multilateral
ODA
</t>
    </r>
    <r>
      <rPr>
        <sz val="9"/>
        <color theme="1"/>
        <rFont val="Arial"/>
        <family val="2"/>
      </rPr>
      <t>FCDO
£ thousand</t>
    </r>
  </si>
  <si>
    <r>
      <t xml:space="preserve">2019[r]
Multilateral ODA
</t>
    </r>
    <r>
      <rPr>
        <sz val="9"/>
        <color theme="1"/>
        <rFont val="Arial"/>
        <family val="2"/>
      </rPr>
      <t>of which: DFID
£ thousand</t>
    </r>
  </si>
  <si>
    <r>
      <t xml:space="preserve">2019[r]
Multilateral ODA
</t>
    </r>
    <r>
      <rPr>
        <sz val="9"/>
        <color theme="1"/>
        <rFont val="Arial"/>
        <family val="2"/>
      </rPr>
      <t>of which: FCO
£ thousand</t>
    </r>
  </si>
  <si>
    <r>
      <t xml:space="preserve">2019[r]
Multilateral ODA
</t>
    </r>
    <r>
      <rPr>
        <sz val="9"/>
        <color theme="1"/>
        <rFont val="Arial"/>
        <family val="2"/>
      </rPr>
      <t>Other extending agencies
£ thousand</t>
    </r>
  </si>
  <si>
    <r>
      <t>2019[r]
Multilateral
ODA
Total</t>
    </r>
    <r>
      <rPr>
        <sz val="9"/>
        <color theme="1"/>
        <rFont val="Arial"/>
        <family val="2"/>
      </rPr>
      <t xml:space="preserve">
£ thousand</t>
    </r>
  </si>
  <si>
    <r>
      <t xml:space="preserve">2019[r]
Bi through
multi ODA
</t>
    </r>
    <r>
      <rPr>
        <sz val="9"/>
        <color theme="1"/>
        <rFont val="Arial"/>
        <family val="2"/>
      </rPr>
      <t>FCDO
£ thousand</t>
    </r>
  </si>
  <si>
    <r>
      <t xml:space="preserve">2019[r]
Bi through multi ODA
</t>
    </r>
    <r>
      <rPr>
        <sz val="9"/>
        <color theme="1"/>
        <rFont val="Arial"/>
        <family val="2"/>
      </rPr>
      <t>of which: DFID
£ thousand</t>
    </r>
  </si>
  <si>
    <r>
      <t xml:space="preserve">2019[r]
Bi through multi ODA
</t>
    </r>
    <r>
      <rPr>
        <sz val="9"/>
        <color theme="1"/>
        <rFont val="Arial"/>
        <family val="2"/>
      </rPr>
      <t>of which: FCO
£ thousand</t>
    </r>
  </si>
  <si>
    <r>
      <t xml:space="preserve">2019[r]
Bi through multi ODA
</t>
    </r>
    <r>
      <rPr>
        <sz val="9"/>
        <color theme="1"/>
        <rFont val="Arial"/>
        <family val="2"/>
      </rPr>
      <t>Other extending agencies
£ thousand</t>
    </r>
  </si>
  <si>
    <r>
      <t>2019[r]
Bi through multi ODA
Total</t>
    </r>
    <r>
      <rPr>
        <sz val="9"/>
        <color theme="1"/>
        <rFont val="Arial"/>
        <family val="2"/>
      </rPr>
      <t xml:space="preserve">
£ thousand</t>
    </r>
  </si>
  <si>
    <t>Total UK ODA,
2019[r]</t>
  </si>
  <si>
    <r>
      <t xml:space="preserve">2020
Multilateral
ODA
</t>
    </r>
    <r>
      <rPr>
        <sz val="9"/>
        <color theme="1"/>
        <rFont val="Arial"/>
        <family val="2"/>
      </rPr>
      <t>FCDO
£ thousand</t>
    </r>
  </si>
  <si>
    <r>
      <t xml:space="preserve">2020
Multilateral ODA
</t>
    </r>
    <r>
      <rPr>
        <sz val="9"/>
        <color theme="1"/>
        <rFont val="Arial"/>
        <family val="2"/>
      </rPr>
      <t>of which: DFID
£ thousand</t>
    </r>
  </si>
  <si>
    <r>
      <t xml:space="preserve">2020
Multilateral ODA
</t>
    </r>
    <r>
      <rPr>
        <sz val="9"/>
        <color theme="1"/>
        <rFont val="Arial"/>
        <family val="2"/>
      </rPr>
      <t>of which: FCO
£ thousand</t>
    </r>
  </si>
  <si>
    <r>
      <t xml:space="preserve">2020
Multilateral ODA
</t>
    </r>
    <r>
      <rPr>
        <sz val="9"/>
        <color theme="1"/>
        <rFont val="Arial"/>
        <family val="2"/>
      </rPr>
      <t>Other extending agencies
£ thousand</t>
    </r>
  </si>
  <si>
    <r>
      <t>2020
Multilateral
ODA
Total</t>
    </r>
    <r>
      <rPr>
        <sz val="9"/>
        <color theme="1"/>
        <rFont val="Arial"/>
        <family val="2"/>
      </rPr>
      <t xml:space="preserve">
£ thousand</t>
    </r>
  </si>
  <si>
    <r>
      <t xml:space="preserve">2020
Bi through multi ODA
</t>
    </r>
    <r>
      <rPr>
        <sz val="9"/>
        <color theme="1"/>
        <rFont val="Arial"/>
        <family val="2"/>
      </rPr>
      <t>FCDO
£ thousand</t>
    </r>
  </si>
  <si>
    <r>
      <t xml:space="preserve">2020
Bi through multi ODA
</t>
    </r>
    <r>
      <rPr>
        <sz val="9"/>
        <color theme="1"/>
        <rFont val="Arial"/>
        <family val="2"/>
      </rPr>
      <t>of which: DFID
£ thousand</t>
    </r>
  </si>
  <si>
    <r>
      <t xml:space="preserve">2020
Bi through multi ODA
</t>
    </r>
    <r>
      <rPr>
        <sz val="9"/>
        <color theme="1"/>
        <rFont val="Arial"/>
        <family val="2"/>
      </rPr>
      <t>of which: FCO
£ thousand</t>
    </r>
  </si>
  <si>
    <r>
      <t xml:space="preserve">2020
Bi through multi ODA
</t>
    </r>
    <r>
      <rPr>
        <sz val="9"/>
        <color theme="1"/>
        <rFont val="Arial"/>
        <family val="2"/>
      </rPr>
      <t>Other extending agencies
£ thousand</t>
    </r>
  </si>
  <si>
    <r>
      <t>2020
Bi through multi ODA
Total</t>
    </r>
    <r>
      <rPr>
        <sz val="9"/>
        <color theme="1"/>
        <rFont val="Arial"/>
        <family val="2"/>
      </rPr>
      <t xml:space="preserve">
£ thousand</t>
    </r>
  </si>
  <si>
    <t>Total UK ODA, 2020</t>
  </si>
  <si>
    <t>Advance Market Commitments</t>
  </si>
  <si>
    <t>African Development Bank</t>
  </si>
  <si>
    <t xml:space="preserve">African Development Fund </t>
  </si>
  <si>
    <t xml:space="preserve">African Union (excluding peacekeeping facilities) </t>
  </si>
  <si>
    <t>Asian Development Bank</t>
  </si>
  <si>
    <t xml:space="preserve">Asian Development Fund </t>
  </si>
  <si>
    <t>Asian Infrastructure Investment Bank</t>
  </si>
  <si>
    <t xml:space="preserve">Caribbean Development Bank </t>
  </si>
  <si>
    <t>Central Emergency Response Fund</t>
  </si>
  <si>
    <t>CGIAR Fund</t>
  </si>
  <si>
    <t>Clean Technology Fund</t>
  </si>
  <si>
    <t xml:space="preserve">Commonwealth Foundation </t>
  </si>
  <si>
    <t xml:space="preserve">Commonwealth of Learning </t>
  </si>
  <si>
    <t>Commonwealth Secretariat (ODA-eligible contributions only)</t>
  </si>
  <si>
    <t>Convention on International Trade in Endangered Species of Wild Flora and Fauna</t>
  </si>
  <si>
    <t xml:space="preserve">Convention to Combat Desertification </t>
  </si>
  <si>
    <t>Council of Europe</t>
  </si>
  <si>
    <t xml:space="preserve">Economic and Social Commission for Asia and the Pacific </t>
  </si>
  <si>
    <t xml:space="preserve">European and Mediterranean Plant Protection Organisation </t>
  </si>
  <si>
    <t>European Bank for Reconstruction and Development</t>
  </si>
  <si>
    <t>European Commission - Development Share of Budget</t>
  </si>
  <si>
    <t>European Commission - European Development Fund</t>
  </si>
  <si>
    <t xml:space="preserve">European Investment Bank </t>
  </si>
  <si>
    <t>European Union Institution (EU)</t>
  </si>
  <si>
    <t>Food and Agricultural Organisation</t>
  </si>
  <si>
    <t>Geneva Centre for the Democratic Control of Armed Forces</t>
  </si>
  <si>
    <t xml:space="preserve">Global Alliance for Vaccines and Immunization </t>
  </si>
  <si>
    <t>Global Environment Facility - Special Climate Change Fund</t>
  </si>
  <si>
    <t>Global Environment Facility Trust Fund</t>
  </si>
  <si>
    <t xml:space="preserve">Global Fund to Fight AIDS, Tuberculosis and Malaria </t>
  </si>
  <si>
    <t>Global Green Growth Institute</t>
  </si>
  <si>
    <t>Global Partnership for Education</t>
  </si>
  <si>
    <t>Green Climate Fund</t>
  </si>
  <si>
    <t xml:space="preserve">Inter-American Development Bank, Fund for Special Operations </t>
  </si>
  <si>
    <t xml:space="preserve">Inter-American Development Bank, Inter-American Investment Corporation and Multilateral Investment Fund </t>
  </si>
  <si>
    <t xml:space="preserve">Intergovernmental Panel on Climate Change </t>
  </si>
  <si>
    <t>International Atomic Energy Agency - assessed contributions</t>
  </si>
  <si>
    <t>International Atomic Energy Agency (Contributions to Technical Cooperation Fund Only)</t>
  </si>
  <si>
    <t xml:space="preserve">International Bank for Reconstruction and Development </t>
  </si>
  <si>
    <t xml:space="preserve">International Development Association </t>
  </si>
  <si>
    <t>International Development Association - Multilateral Debt Relief Initiative</t>
  </si>
  <si>
    <t xml:space="preserve">International Development Law Organisation </t>
  </si>
  <si>
    <t>International drug purchase facility</t>
  </si>
  <si>
    <t xml:space="preserve">International Finance Corporation </t>
  </si>
  <si>
    <t>International Finance Facility for Immunisation</t>
  </si>
  <si>
    <t xml:space="preserve">International Fund for Agricultural Development </t>
  </si>
  <si>
    <t>International Labour Organisation - Assessed Contributions</t>
  </si>
  <si>
    <t>International Labour Organisation - Regular Budget Supplementary Account</t>
  </si>
  <si>
    <t xml:space="preserve">International Monetary Fund - Poverty Reduction and Growth Trust </t>
  </si>
  <si>
    <t>International Monetary Fund (IMF)</t>
  </si>
  <si>
    <t xml:space="preserve">International Organisation for Migration </t>
  </si>
  <si>
    <t>International Telecommunications Union</t>
  </si>
  <si>
    <t>Islamic Development Bank</t>
  </si>
  <si>
    <t xml:space="preserve">Joint United Nations Programme on HIV/AIDS </t>
  </si>
  <si>
    <t xml:space="preserve">Multilateral Fund for the Implementation of the Montreal Protocol </t>
  </si>
  <si>
    <t>MULTILATERAL ORGANISATIONS</t>
  </si>
  <si>
    <t xml:space="preserve">OECD Development Centre </t>
  </si>
  <si>
    <t xml:space="preserve">Organisation for Economic Co-operation and Development (Contributions to special funds for Technical Co-operation Activities Only) </t>
  </si>
  <si>
    <t xml:space="preserve">Organisation of American States </t>
  </si>
  <si>
    <t>Organization for Security and Co-operation in Europe</t>
  </si>
  <si>
    <t>Other multilateral institution</t>
  </si>
  <si>
    <t xml:space="preserve">Private Infrastructure Development Group </t>
  </si>
  <si>
    <t>Strategic Climate Fund</t>
  </si>
  <si>
    <t>Technology Bank for Least Developed Countries</t>
  </si>
  <si>
    <t>United Nations</t>
  </si>
  <si>
    <t>United Nations agency, fund or commission (UN)</t>
  </si>
  <si>
    <t xml:space="preserve">United Nations Capital Development Fund </t>
  </si>
  <si>
    <t xml:space="preserve">United Nations Children’s Fund </t>
  </si>
  <si>
    <t xml:space="preserve">United Nations Conference on Trade and Development </t>
  </si>
  <si>
    <t>United Nations Department of Peace Operations – UN peacekeeping operations</t>
  </si>
  <si>
    <t>United Nations Department of Political and Peacebuilding Affairs, Trust Fund in Support of Political Affairs.</t>
  </si>
  <si>
    <t>United Nations Development Coordination Office</t>
  </si>
  <si>
    <t xml:space="preserve">United Nations Development Programme </t>
  </si>
  <si>
    <t>United Nations Economic Commission for Europe (extrabudgetary contributions only)</t>
  </si>
  <si>
    <t>United Nations Educational, Scientific and Cultural Organisation</t>
  </si>
  <si>
    <t>United Nations Entity for Gender Equality and the Empowerment of Women</t>
  </si>
  <si>
    <t xml:space="preserve">United Nations Environment Programme </t>
  </si>
  <si>
    <t xml:space="preserve">United Nations Framework Convention on Climate Change </t>
  </si>
  <si>
    <t>United Nations High Commissioner for Human Rights (extrabudgetary contributions only)</t>
  </si>
  <si>
    <t xml:space="preserve">United Nations Human Settlement Programme </t>
  </si>
  <si>
    <t>United Nations Institute for Disarmament Research</t>
  </si>
  <si>
    <t>United Nations Office for Project Services</t>
  </si>
  <si>
    <t xml:space="preserve">United Nations Office of Co-ordination of Humanitarian Affairs </t>
  </si>
  <si>
    <t xml:space="preserve">United Nations Office of the United Nations High Commissioner for Refugees </t>
  </si>
  <si>
    <t xml:space="preserve">United Nations Office on Drugs and Crime </t>
  </si>
  <si>
    <t>United Nations Peacebuilding Fund</t>
  </si>
  <si>
    <t>United Nations Peacebuilding Fund (Window One:  Flexible Contributions Only)</t>
  </si>
  <si>
    <t xml:space="preserve">United Nations Population Fund </t>
  </si>
  <si>
    <t>United Nations Relief and Works Agency for Palestine Refugees in the Near East</t>
  </si>
  <si>
    <t xml:space="preserve">United Nations University (including Endowment Fund) </t>
  </si>
  <si>
    <t>UN-Multi Partner Trust Fund Office</t>
  </si>
  <si>
    <t>World Bank Group (WB)</t>
  </si>
  <si>
    <t xml:space="preserve">World Food Programme </t>
  </si>
  <si>
    <t>World Health Organisation - assessed contributions</t>
  </si>
  <si>
    <t>World Health Organisation - core voluntary contributions account</t>
  </si>
  <si>
    <t xml:space="preserve">World Intellectual Property Organisation </t>
  </si>
  <si>
    <t xml:space="preserve">World Meteorological Organisation </t>
  </si>
  <si>
    <t>World Organisation for Animal Health</t>
  </si>
  <si>
    <t>World Trade Organisation</t>
  </si>
  <si>
    <t>World Trade Organisation - Advisory Centre on WTO Law</t>
  </si>
  <si>
    <t xml:space="preserve">World Trade Organisation - International Trade Centre </t>
  </si>
  <si>
    <t>Note 1: Organisation name based on the  Organisation of Economic Cooperation and Development code lists</t>
  </si>
  <si>
    <t>Table 2. Total UK Net ODA: by Delivery Channel (Bilateral, Multilateral), 2020 and 2021 [note 1]</t>
  </si>
  <si>
    <t>Delivery Channel</t>
  </si>
  <si>
    <t>2020
£ million</t>
  </si>
  <si>
    <t>2020
% total ODA</t>
  </si>
  <si>
    <t>2021
£ million</t>
  </si>
  <si>
    <t>2021
% total ODA</t>
  </si>
  <si>
    <t>Change
since 2020
£ million</t>
  </si>
  <si>
    <t>Change
since 2020
%</t>
  </si>
  <si>
    <t>Total Bilateral ODA</t>
  </si>
  <si>
    <t>of which Humanitarian Assistance:</t>
  </si>
  <si>
    <t>Total Multilateral ODA</t>
  </si>
  <si>
    <t>TOTAL ODA</t>
  </si>
  <si>
    <t>Updated: 12th April 2022</t>
  </si>
  <si>
    <t xml:space="preserve">Chart 2.8: Contributions to GDP deflator growth </t>
  </si>
  <si>
    <t>GDP deflator</t>
  </si>
  <si>
    <t>Private consumption</t>
  </si>
  <si>
    <t>Investment</t>
  </si>
  <si>
    <t>Terms of trade</t>
  </si>
  <si>
    <t>Other</t>
  </si>
  <si>
    <t>Title</t>
  </si>
  <si>
    <t>GDP Deflator: Year on Year growth: SA %</t>
  </si>
  <si>
    <t>CDID</t>
  </si>
  <si>
    <t>IHYS</t>
  </si>
  <si>
    <t>Source dataset ID</t>
  </si>
  <si>
    <t>UKEA</t>
  </si>
  <si>
    <t>PreUnit</t>
  </si>
  <si>
    <t/>
  </si>
  <si>
    <t>Unit</t>
  </si>
  <si>
    <t>%</t>
  </si>
  <si>
    <t>Release date</t>
  </si>
  <si>
    <t>30-09-2021</t>
  </si>
  <si>
    <t>Next release</t>
  </si>
  <si>
    <t>22 December 2021</t>
  </si>
  <si>
    <t>Important notes</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</si>
  <si>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</si>
  <si>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</si>
  <si>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</si>
  <si>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</si>
  <si>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</si>
  <si>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</si>
  <si>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</si>
  <si>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</si>
  <si>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</si>
  <si>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</si>
  <si>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</si>
  <si>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</si>
  <si>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</si>
  <si>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</si>
  <si>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</si>
  <si>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</si>
  <si>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</si>
  <si>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</si>
  <si>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</si>
  <si>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</si>
  <si>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</si>
  <si>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</si>
  <si>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</si>
  <si>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</si>
  <si>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</si>
  <si>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</si>
  <si>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</si>
  <si>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</si>
  <si>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</si>
  <si>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</si>
  <si>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</si>
  <si>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</si>
  <si>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</si>
  <si>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</si>
  <si>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</si>
  <si>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</si>
  <si>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</si>
  <si>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</si>
  <si>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</si>
  <si>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</si>
  <si>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</si>
  <si>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</si>
  <si>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</si>
  <si>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</si>
  <si>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</si>
  <si>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</si>
  <si>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</si>
  <si>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</si>
  <si>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</si>
  <si>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</si>
  <si>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</si>
  <si>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</si>
  <si>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</si>
  <si>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</si>
  <si>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</si>
  <si>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</si>
  <si>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</si>
  <si>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</si>
  <si>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</si>
  <si>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</si>
  <si>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</si>
  <si>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</si>
  <si>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</si>
  <si>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</si>
  <si>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</si>
  <si>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</si>
  <si>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</si>
  <si>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</si>
  <si>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</si>
  <si>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</si>
  <si>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</si>
  <si>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</si>
  <si>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Table C1. UK Net ODA 1970-2020</t>
  </si>
  <si>
    <t>UK Net ODA, £ million</t>
  </si>
  <si>
    <t>ODA:GNI ratio (%) Current methodology in given year</t>
  </si>
  <si>
    <t>2017[r]</t>
  </si>
  <si>
    <t>2018[r]</t>
  </si>
  <si>
    <t>2019[r]</t>
  </si>
  <si>
    <t>Next update: Spring 2022</t>
  </si>
  <si>
    <t>Total</t>
  </si>
  <si>
    <t>GDP deflator (2021=100)</t>
  </si>
  <si>
    <t>ODA (Nominal GBP millions)</t>
  </si>
  <si>
    <t>ODA (2021 GBP millions)</t>
  </si>
  <si>
    <t>Multilateral Core Contributions to EU</t>
  </si>
  <si>
    <t>ODA (%GNI)</t>
  </si>
  <si>
    <t>Table A8  UK ODA by Multilateral Organisation</t>
  </si>
  <si>
    <t>2017 and 2018</t>
  </si>
  <si>
    <t>£ thousands</t>
  </si>
  <si>
    <r>
      <t>Multilateral Organisation</t>
    </r>
    <r>
      <rPr>
        <b/>
        <vertAlign val="superscript"/>
        <sz val="8"/>
        <color theme="1"/>
        <rFont val="Arial"/>
        <family val="2"/>
      </rPr>
      <t>1</t>
    </r>
  </si>
  <si>
    <r>
      <t>2018</t>
    </r>
    <r>
      <rPr>
        <b/>
        <vertAlign val="superscript"/>
        <sz val="8"/>
        <color theme="1"/>
        <rFont val="Arial"/>
        <family val="2"/>
      </rPr>
      <t>R</t>
    </r>
  </si>
  <si>
    <t>Bilateral through Multilateral ODA</t>
  </si>
  <si>
    <t>Total UK ODA, 2017</t>
  </si>
  <si>
    <t>Total UK ODA, 2018</t>
  </si>
  <si>
    <t>DFID</t>
  </si>
  <si>
    <t>Other extending agencies</t>
  </si>
  <si>
    <t>African Development Fund</t>
  </si>
  <si>
    <t>African Tax Administration Forum</t>
  </si>
  <si>
    <t>African Union (excluding peacekeeping facilities)</t>
  </si>
  <si>
    <t>Asian Development Fund</t>
  </si>
  <si>
    <t>Caribbean Development Bank</t>
  </si>
  <si>
    <t>Commonwealth Foundation</t>
  </si>
  <si>
    <t>Commonwealth of Learning</t>
  </si>
  <si>
    <t>Consultative Group for International Agricultural Research</t>
  </si>
  <si>
    <t>Convention to Combat Desertification</t>
  </si>
  <si>
    <t>Economic Commission for Africa</t>
  </si>
  <si>
    <t>European and Mediterranean Plant Protection Organisation</t>
  </si>
  <si>
    <t>European Investment Bank</t>
  </si>
  <si>
    <t>Global Alliance for Vaccines and Immunization</t>
  </si>
  <si>
    <t>Global Community Engagement and Resilience Fund</t>
  </si>
  <si>
    <t>Global Fund to Fight AIDS, Tuberculosis and Malaria</t>
  </si>
  <si>
    <t>Inter-American Development Bank, Fund for Special Operations</t>
  </si>
  <si>
    <t>Inter-American Development Bank, Inter-American Investment Corporation and Multilateral Investment</t>
  </si>
  <si>
    <t>Intergovernmental Panel on Climate Change</t>
  </si>
  <si>
    <t>International Bank for Reconstruction and Development</t>
  </si>
  <si>
    <t>International Development Association</t>
  </si>
  <si>
    <t>International Finance Corporation</t>
  </si>
  <si>
    <t>International Fund for Agricultural Development</t>
  </si>
  <si>
    <t>International Monetary Fund - Poverty Reduction and Growth Trust</t>
  </si>
  <si>
    <t>International Organisation for Migration</t>
  </si>
  <si>
    <t>Joint United Nations Programme on HIV/AIDS</t>
  </si>
  <si>
    <t>Multilateral Fund for the Implementation of the Montreal Protocol</t>
  </si>
  <si>
    <t>OECD Development Centre</t>
  </si>
  <si>
    <t>Organisation for Economic Co-operation and Development</t>
  </si>
  <si>
    <t>Organisation for Economic Co-operation and Development (Contributions to special funds for Technical Co-operation Activities Only)</t>
  </si>
  <si>
    <t>Private Infrastructure Development Group</t>
  </si>
  <si>
    <t>Regional Development Bank</t>
  </si>
  <si>
    <t>United Nations Capital Development Fund</t>
  </si>
  <si>
    <t>United Nations Children’s Fund</t>
  </si>
  <si>
    <t>United Nations Conference on Trade and Development</t>
  </si>
  <si>
    <t>United Nations Department of Peacekeeping Operations</t>
  </si>
  <si>
    <t>United Nations Department of Political Affairs, Trust Fund in Support of Political Affairs</t>
  </si>
  <si>
    <t>United Nations Development Programme</t>
  </si>
  <si>
    <t>United Nations Environment Programme</t>
  </si>
  <si>
    <t>United Nations Framework Convention on Climate Change</t>
  </si>
  <si>
    <t>United Nations Human Settlement Programme</t>
  </si>
  <si>
    <t>United Nations Institute for Training and Research</t>
  </si>
  <si>
    <t>United Nations Office of Co-ordination of Humanitarian Affairs</t>
  </si>
  <si>
    <t>United Nations Office of the United Nations High Commissioner for Refugees</t>
  </si>
  <si>
    <t>United Nations Office on Drugs and Crime</t>
  </si>
  <si>
    <t>United Nations Population Fund</t>
  </si>
  <si>
    <t>United Nations University (including Endowment Fund)</t>
  </si>
  <si>
    <t>United Nations Volunteers</t>
  </si>
  <si>
    <t>World Customs Organization Customs Co-operation Fund</t>
  </si>
  <si>
    <t>World Food Programme</t>
  </si>
  <si>
    <t>World Intellectual Property Organisation</t>
  </si>
  <si>
    <t>World Meteorological Organisation</t>
  </si>
  <si>
    <t>World Trade Organisation - International Trade Centre</t>
  </si>
  <si>
    <t>1.  Organisation name based on the  Organisation of Economic Cooperation and Development code lists</t>
  </si>
  <si>
    <r>
      <rPr>
        <vertAlign val="superscript"/>
        <sz val="8"/>
        <color rgb="FF000000"/>
        <rFont val="Arial"/>
        <family val="2"/>
      </rPr>
      <t xml:space="preserve">R </t>
    </r>
    <r>
      <rPr>
        <sz val="8"/>
        <color rgb="FF000000"/>
        <rFont val="Arial"/>
        <family val="2"/>
      </rPr>
      <t>Figures for 2018 have been revised, see note on revisions in Statistics on International Development: Final UK Aid Spend 2018</t>
    </r>
  </si>
  <si>
    <t>Updated: 20 December 2019</t>
  </si>
  <si>
    <t>Next update: Autumn 2020</t>
  </si>
  <si>
    <t xml:space="preserve">Email: statistics@dfid.gsx.gov.uk </t>
  </si>
  <si>
    <t>Notes &amp; Definitions</t>
  </si>
  <si>
    <t>Next update: November 2017</t>
  </si>
  <si>
    <t>Last updated: 17 November 2016</t>
  </si>
  <si>
    <t xml:space="preserve">R Figures for 2013 and 2014 have been revised - see note on revisions in this publication. </t>
  </si>
  <si>
    <t>1.  Organisation name based on the  Organisation of Economuc Cooperation and Development channel code information taken from ARIES funding database.</t>
  </si>
  <si>
    <t>World Customs Organisation Customs Co-operation Fund</t>
  </si>
  <si>
    <t>United Nations Voluntary Fund for Victims of Torture</t>
  </si>
  <si>
    <t xml:space="preserve">United Nations Department of Peacekeeping Operations </t>
  </si>
  <si>
    <t>UNITAID</t>
  </si>
  <si>
    <t>Southern African Development Community</t>
  </si>
  <si>
    <t>Pacific Regional Environment Programme</t>
  </si>
  <si>
    <t>Organisation of American States</t>
  </si>
  <si>
    <t>OECD (Contributions to special funds for Technical Co-operation Activities Only)</t>
  </si>
  <si>
    <t>New Partnership for Africa's Development</t>
  </si>
  <si>
    <t>Multilateral Investment Guarantee Agency</t>
  </si>
  <si>
    <t>Multilateral Organisations</t>
  </si>
  <si>
    <t>International Monetary Fund - Poverty Reduction and Growth</t>
  </si>
  <si>
    <t>International Monetary Fund - Post-Catastrophe Debt Relief Trust</t>
  </si>
  <si>
    <t>IBRD, Inter-American Investment Corporation and Multilateral Investment Fund</t>
  </si>
  <si>
    <t>European Bank for Reconstruction and Development – technical co-operation and special funds (ODA-eligible countries only)</t>
  </si>
  <si>
    <t>Economic and Social Commission for Asia and the Pacific</t>
  </si>
  <si>
    <t>Economic Commission for Latin America and the Caribbean</t>
  </si>
  <si>
    <t>Association of South East Asian Nations: Economic Co-operation</t>
  </si>
  <si>
    <t>Andean Development Corporation</t>
  </si>
  <si>
    <t>African Risk Capacity Group</t>
  </si>
  <si>
    <t>Total UK ODA, 2015</t>
  </si>
  <si>
    <t>Total UK ODA, 2014</t>
  </si>
  <si>
    <r>
      <t>2014</t>
    </r>
    <r>
      <rPr>
        <b/>
        <vertAlign val="superscript"/>
        <sz val="8"/>
        <color theme="1"/>
        <rFont val="Arial"/>
        <family val="2"/>
      </rPr>
      <t>R</t>
    </r>
  </si>
  <si>
    <t xml:space="preserve">Table A8  UK ODA by Multilateral Organisation 2014 - 2015 </t>
  </si>
  <si>
    <t>GNI (Nominal GBP millions)</t>
  </si>
  <si>
    <t>Table 7. Top 20 Recipients of UK Net Multilateral ODA1</t>
  </si>
  <si>
    <t>Note - revision to cell H:15 below (less £27.5m). Totals and rankings not revised until next release</t>
  </si>
  <si>
    <t>2012, 2013</t>
  </si>
  <si>
    <t>£ millions</t>
  </si>
  <si>
    <t>Rank</t>
  </si>
  <si>
    <t>Multilateral</t>
  </si>
  <si>
    <t>International drug purchase facility (UNITAID)</t>
  </si>
  <si>
    <t>Global Environment Facility - Least Developed Countries Fund</t>
  </si>
  <si>
    <t>International Monetary Fund</t>
  </si>
  <si>
    <t>1. Figures may not sum to totals due to roundings.</t>
  </si>
  <si>
    <t>Row Labels</t>
  </si>
  <si>
    <t>Sum of NetODA</t>
  </si>
  <si>
    <t>2015 - 2016</t>
  </si>
  <si>
    <r>
      <t>2016</t>
    </r>
    <r>
      <rPr>
        <b/>
        <vertAlign val="superscript"/>
        <sz val="8"/>
        <color theme="1"/>
        <rFont val="Arial"/>
        <family val="2"/>
      </rPr>
      <t>R</t>
    </r>
  </si>
  <si>
    <t>Total UK ODA, 2016</t>
  </si>
  <si>
    <t>CITES</t>
  </si>
  <si>
    <t>European Commission - Development Share of Budget (DFID)</t>
  </si>
  <si>
    <t>Organization for Security and Co_operation in Europe</t>
  </si>
  <si>
    <t>International Institute for Democracy and Electoral Assistance</t>
  </si>
  <si>
    <t>Grand Total</t>
  </si>
  <si>
    <t xml:space="preserve">R.Figures for 2016 have been revised following OECD DAC decision.  See background note 7.2 found with this link :
</t>
  </si>
  <si>
    <t>Last updated: 5 April 2018</t>
  </si>
  <si>
    <t xml:space="preserve">https://www.gov.uk/government/statistics/statistics-on-international-development-provisional-uk-aid-spend-2017 </t>
  </si>
  <si>
    <t>Next update: November 2018</t>
  </si>
  <si>
    <t>Table 1. UK GNI estimates, UK Net ODA, and ODA:GNI ratios; Current Prices for 2020 and 2021</t>
  </si>
  <si>
    <t xml:space="preserve">This worksheet contains one table. Some cells refer to notes which can be found beneath the table. </t>
  </si>
  <si>
    <t>2020
GNI
£ million</t>
  </si>
  <si>
    <t>2020
ODA
£ million</t>
  </si>
  <si>
    <t>2020
ODA:GNI ratio
%</t>
  </si>
  <si>
    <t>2021
GNI
£ million</t>
  </si>
  <si>
    <t>2021
ODA
£ million</t>
  </si>
  <si>
    <t>2021
ODA:GNI ratio
%</t>
  </si>
  <si>
    <r>
      <t xml:space="preserve">Source: </t>
    </r>
    <r>
      <rPr>
        <u/>
        <sz val="8"/>
        <color rgb="FF000000"/>
        <rFont val="Arial"/>
        <family val="2"/>
      </rPr>
      <t>ONS Quarterly National Accounts</t>
    </r>
    <r>
      <rPr>
        <sz val="8"/>
        <color rgb="FF000000"/>
        <rFont val="Arial"/>
        <family val="2"/>
      </rPr>
      <t xml:space="preserve"> and Statistics for International Development </t>
    </r>
  </si>
  <si>
    <t>Last updated: 12th April 2022</t>
  </si>
  <si>
    <t>Forecast</t>
  </si>
  <si>
    <t>Outturn</t>
  </si>
  <si>
    <t>Outturn/Forecast</t>
  </si>
  <si>
    <t>GDP deflator (% change on previous year)</t>
  </si>
  <si>
    <t>United Kingdom</t>
  </si>
  <si>
    <t>Of which: Multilateral Core Contributions</t>
  </si>
  <si>
    <t>Of which: EU Core Contributions</t>
  </si>
  <si>
    <t>Of which: Multilateral Core Contributions (excl. EU)</t>
  </si>
  <si>
    <t>ODA at 0.5% GNI</t>
  </si>
  <si>
    <t>ODA at 0.7% GNI</t>
  </si>
  <si>
    <t>United Kingdom (Nominal GBP billions)</t>
  </si>
  <si>
    <t>United Kingdom (2021 GBP billions)</t>
  </si>
  <si>
    <t>Forecasts for UK ODA Multilateral Core Contributions to the EU (Nominal GBP millions)</t>
  </si>
  <si>
    <t>CY2021</t>
  </si>
  <si>
    <t>CY2022</t>
  </si>
  <si>
    <t>CY2023</t>
  </si>
  <si>
    <t>CY2024</t>
  </si>
  <si>
    <t>CY2025</t>
  </si>
  <si>
    <t>CY2026</t>
  </si>
  <si>
    <t>CY2027</t>
  </si>
  <si>
    <t>CY2028</t>
  </si>
  <si>
    <t>CY2029</t>
  </si>
  <si>
    <t>Of which: Bilateral</t>
  </si>
  <si>
    <t>Note: These are rounded estimates of UK ODA core contributions to the EU for both the Budget Heading IV Attribution and the EDF, based on the expectations of officials. The final figures will depend on actual expenditure.</t>
  </si>
  <si>
    <t>ODA %GNI</t>
  </si>
  <si>
    <t>= Manually select an ODA %GNI rate</t>
  </si>
  <si>
    <t>Multilateral Core Contributions to IDA*</t>
  </si>
  <si>
    <t>Link: https://questions-statements.parliament.uk/written-statements/detail/2022-02-22/hcws617</t>
  </si>
  <si>
    <t>Link: https://devtracker.fcdo.gov.uk/projects/GB-GOV-1-300752/summary</t>
  </si>
  <si>
    <t>*Assuming that the UK's £1,414 million pledge for IDA20 will be paid in three equal installments in each December during the replenishment period (July 2022 - June 2025). The remaining planned IDA19 payments (taken from DevTracker budgets) for FY2021 onwards are also assumed to be paid in each December of their respective financial years.</t>
  </si>
  <si>
    <t>All Multilateral Core Contributions</t>
  </si>
  <si>
    <t>This table projects the UK's ODA budget and multilateral elements drawing on March 2022 OBR projections, and other supporting estimates and assumptions.</t>
  </si>
  <si>
    <t>The first panel projects in nominal terms, the the second panel adjusts for past and expected inflation (GDP deflator) to provide estimates in real terms.</t>
  </si>
  <si>
    <t>This tab provides summary tables in nominal and real terms used in the accompanying blog. The Table 2 tab provides projections, and enables users to manually adjust the level of the aid budget as a share of GNI (peach cells)</t>
  </si>
  <si>
    <t>This spreadsheet calculates projections of the UK's ODA and multilateral budget, following the publication in May 22 of the UK's international development strategy and mutlilateral/ bilateral splits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</si>
</sst>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0.00&quot; &quot;"/>
    <numFmt numFmtId="165" formatCode="[=0]0;[&lt;0.5]&quot;[low]&quot;;#,##0"/>
    <numFmt numFmtId="166" formatCode="[=0]0;[&lt;0.005]&quot;[low]&quot;;#,##0.0%"/>
    <numFmt numFmtId="167" formatCode="_-* #,##0_-;\-* #,##0_-;_-* &quot;-&quot;??_-;_-@_-"/>
    <numFmt numFmtId="168" formatCode="0.0%"/>
    <numFmt numFmtId="169" formatCode="#,##0.0"/>
    <numFmt numFmtId="170" formatCode="#,##0.00000"/>
    <numFmt numFmtId="171" formatCode="#,##0.000000"/>
    <numFmt numFmtId="172" formatCode="0.0"/>
    <numFmt numFmtId="173" formatCode="0.0000"/>
    <numFmt numFmtId="174" formatCode="#,##0_ ;\-#,##0\ "/>
    <numFmt numFmtId="175" formatCode="_(* #,##0.00_);_(* \(#,##0.00\);_(* &quot;-&quot;??_);_(@_)"/>
    <numFmt numFmtId="176" formatCode="0.00000000"/>
    <numFmt numFmtId="177" formatCode="0.00_)"/>
    <numFmt numFmtId="178" formatCode="0_)"/>
    <numFmt numFmtId="179" formatCode="0.0_)"/>
    <numFmt numFmtId="180" formatCode="#,##0.000000000000000000"/>
    <numFmt numFmtId="181" formatCode="0.00000000_)"/>
    <numFmt numFmtId="182" formatCode="#,##0.000"/>
    <numFmt numFmtId="183" formatCode="0.00000%"/>
    <numFmt numFmtId="184" formatCode="_-* #,##0.0_-;\-* #,##0.0_-;_-* &quot;-&quot;??_-;_-@_-"/>
    <numFmt numFmtId="185" formatCode="0&quot; &quot;"/>
    <numFmt numFmtId="186" formatCode="&quot; &quot;* #,##0.00&quot; &quot;;&quot; &quot;* &quot;(&quot;#,##0.00&quot;)&quot;;&quot; &quot;* &quot;-&quot;#&quot; &quot;;&quot; &quot;@&quot; &quot;"/>
    <numFmt numFmtId="187" formatCode="#,##0.0000"/>
  </numFmts>
  <fonts count="65">
    <font>
      <sz val="11"/>
      <color theme="1"/>
      <name val="Calibri"/>
      <family val="2"/>
      <scheme val="minor"/>
    </font>
    <font>
      <sz val="11"/>
      <color theme="1"/>
      <name val="Calibri"/>
      <family val="2"/>
      <scheme val="minor"/>
    </font>
    <font>
      <b/>
      <sz val="15"/>
      <color theme="3"/>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5"/>
      <name val="Arial"/>
      <family val="2"/>
    </font>
    <font>
      <b/>
      <sz val="16"/>
      <name val="Arial"/>
      <family val="2"/>
    </font>
    <font>
      <sz val="8"/>
      <name val="Arial"/>
      <family val="2"/>
    </font>
    <font>
      <sz val="10"/>
      <name val="Arial"/>
      <family val="2"/>
    </font>
    <font>
      <sz val="12"/>
      <color rgb="FF000000"/>
      <name val="Helv"/>
    </font>
    <font>
      <i/>
      <sz val="11"/>
      <color theme="1"/>
      <name val="Calibri"/>
      <family val="2"/>
      <scheme val="minor"/>
    </font>
    <font>
      <sz val="11"/>
      <color rgb="FF000000"/>
      <name val="Calibri"/>
      <family val="2"/>
    </font>
    <font>
      <sz val="8"/>
      <color rgb="FF000000"/>
      <name val="Arial"/>
      <family val="2"/>
    </font>
    <font>
      <sz val="10"/>
      <color theme="1"/>
      <name val="Calibri"/>
      <family val="2"/>
      <scheme val="minor"/>
    </font>
    <font>
      <sz val="10"/>
      <color theme="1"/>
      <name val="Arial"/>
      <family val="2"/>
    </font>
    <font>
      <b/>
      <sz val="10"/>
      <name val="Arial"/>
      <family val="2"/>
    </font>
    <font>
      <b/>
      <sz val="10"/>
      <color rgb="FF000000"/>
      <name val="Arial"/>
      <family val="2"/>
    </font>
    <font>
      <b/>
      <i/>
      <sz val="10"/>
      <name val="Arial"/>
      <family val="2"/>
    </font>
    <font>
      <b/>
      <sz val="11"/>
      <color theme="1"/>
      <name val="Arial"/>
      <family val="2"/>
    </font>
    <font>
      <sz val="10"/>
      <color rgb="FF000000"/>
      <name val="Arial"/>
      <family val="2"/>
    </font>
    <font>
      <i/>
      <sz val="10"/>
      <color rgb="FF000000"/>
      <name val="Arial"/>
      <family val="2"/>
    </font>
    <font>
      <sz val="8"/>
      <color theme="1"/>
      <name val="Arial"/>
      <family val="2"/>
    </font>
    <font>
      <sz val="9"/>
      <color rgb="FF000000"/>
      <name val="Arial"/>
      <family val="2"/>
    </font>
    <font>
      <u/>
      <sz val="10"/>
      <color rgb="FF0000FF"/>
      <name val="Arial"/>
      <family val="2"/>
    </font>
    <font>
      <u/>
      <sz val="8"/>
      <color rgb="FF0000FF"/>
      <name val="Arial"/>
      <family val="2"/>
    </font>
    <font>
      <u/>
      <sz val="11"/>
      <color theme="10"/>
      <name val="Calibri"/>
      <family val="2"/>
    </font>
    <font>
      <u/>
      <sz val="10"/>
      <color theme="10"/>
      <name val="Calibri"/>
      <family val="2"/>
    </font>
    <font>
      <sz val="8"/>
      <color indexed="8"/>
      <name val="Calibri"/>
      <family val="2"/>
    </font>
    <font>
      <sz val="8"/>
      <color indexed="8"/>
      <name val="Futura Bk BT"/>
      <family val="2"/>
    </font>
    <font>
      <sz val="12"/>
      <color indexed="8"/>
      <name val="Futura Bk BT"/>
      <family val="2"/>
    </font>
    <font>
      <sz val="12"/>
      <color indexed="8"/>
      <name val="Calibri"/>
      <family val="2"/>
    </font>
    <font>
      <sz val="14"/>
      <color indexed="8"/>
      <name val="Calibri"/>
      <family val="2"/>
    </font>
    <font>
      <sz val="6"/>
      <name val="Calibri"/>
      <family val="2"/>
    </font>
    <font>
      <sz val="12"/>
      <name val="Calibri"/>
      <family val="2"/>
    </font>
    <font>
      <i/>
      <sz val="12"/>
      <name val="Calibri"/>
      <family val="2"/>
    </font>
    <font>
      <sz val="10"/>
      <color indexed="8"/>
      <name val="Calibri"/>
      <family val="2"/>
    </font>
    <font>
      <b/>
      <sz val="10"/>
      <color theme="1"/>
      <name val="Arial"/>
      <family val="2"/>
    </font>
    <font>
      <b/>
      <sz val="9"/>
      <color theme="1"/>
      <name val="Arial"/>
      <family val="2"/>
    </font>
    <font>
      <sz val="9"/>
      <color theme="1"/>
      <name val="Arial"/>
      <family val="2"/>
    </font>
    <font>
      <sz val="10"/>
      <color indexed="8"/>
      <name val="Arial"/>
      <family val="2"/>
    </font>
    <font>
      <b/>
      <sz val="8"/>
      <color theme="1"/>
      <name val="Arial"/>
      <family val="2"/>
    </font>
    <font>
      <sz val="12"/>
      <name val="Helv"/>
    </font>
    <font>
      <sz val="8"/>
      <name val="Times"/>
    </font>
    <font>
      <b/>
      <sz val="10"/>
      <name val="Times"/>
    </font>
    <font>
      <i/>
      <sz val="10"/>
      <name val="Arial"/>
      <family val="2"/>
    </font>
    <font>
      <u/>
      <sz val="8"/>
      <color theme="10"/>
      <name val="Arial"/>
      <family val="2"/>
    </font>
    <font>
      <u/>
      <sz val="10"/>
      <color theme="8"/>
      <name val="Calibri"/>
      <family val="2"/>
    </font>
    <font>
      <sz val="10"/>
      <color theme="1"/>
      <name val="Calibri"/>
      <family val="2"/>
    </font>
    <font>
      <sz val="13"/>
      <color theme="8"/>
      <name val="Calibri"/>
      <family val="2"/>
    </font>
    <font>
      <sz val="10"/>
      <name val="Calibri"/>
      <family val="2"/>
    </font>
    <font>
      <sz val="10"/>
      <color theme="8"/>
      <name val="Calibri"/>
      <family val="2"/>
    </font>
    <font>
      <sz val="8"/>
      <color theme="1"/>
      <name val="Calibri"/>
      <family val="2"/>
      <scheme val="minor"/>
    </font>
    <font>
      <b/>
      <vertAlign val="superscript"/>
      <sz val="8"/>
      <color theme="1"/>
      <name val="Arial"/>
      <family val="2"/>
    </font>
    <font>
      <sz val="9"/>
      <color indexed="8"/>
      <name val="Arial"/>
      <family val="2"/>
    </font>
    <font>
      <vertAlign val="superscript"/>
      <sz val="8"/>
      <color rgb="FF000000"/>
      <name val="Arial"/>
      <family val="2"/>
    </font>
    <font>
      <b/>
      <sz val="8"/>
      <name val="Arial"/>
      <family val="2"/>
    </font>
    <font>
      <b/>
      <sz val="15"/>
      <color rgb="FF44546A"/>
      <name val="Calibri"/>
      <family val="2"/>
    </font>
    <font>
      <b/>
      <sz val="15"/>
      <color rgb="FF000000"/>
      <name val="Arial"/>
      <family val="2"/>
    </font>
    <font>
      <sz val="11"/>
      <color rgb="FF000000"/>
      <name val="Arial"/>
      <family val="2"/>
    </font>
    <font>
      <u/>
      <sz val="11"/>
      <color rgb="FF0563C1"/>
      <name val="Calibri"/>
      <family val="2"/>
    </font>
    <font>
      <u/>
      <sz val="8"/>
      <color rgb="FF000000"/>
      <name val="Arial"/>
      <family val="2"/>
    </font>
    <font>
      <u/>
      <sz val="11"/>
      <color rgb="FFFFFFFF"/>
      <name val="Calibri"/>
      <family val="2"/>
    </font>
    <font>
      <u/>
      <sz val="8"/>
      <color rgb="FF0563C1"/>
      <name val="Arial"/>
      <family val="2"/>
    </font>
  </fonts>
  <fills count="14">
    <fill>
      <patternFill patternType="none"/>
    </fill>
    <fill>
      <patternFill patternType="gray125"/>
    </fill>
    <fill>
      <patternFill patternType="solid">
        <fgColor indexed="65"/>
        <bgColor indexed="64"/>
      </patternFill>
    </fill>
    <fill>
      <patternFill patternType="solid">
        <fgColor indexed="42"/>
        <bgColor indexed="64"/>
      </patternFill>
    </fill>
    <fill>
      <patternFill patternType="solid">
        <fgColor theme="5"/>
        <bgColor indexed="64"/>
      </patternFill>
    </fill>
    <fill>
      <patternFill patternType="solid">
        <fgColor indexed="9"/>
        <bgColor indexed="64"/>
      </patternFill>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B8CCE4"/>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00677F"/>
        <bgColor indexed="64"/>
      </patternFill>
    </fill>
    <fill>
      <patternFill patternType="solid">
        <fgColor theme="5" tint="0.79998168889431442"/>
        <bgColor indexed="64"/>
      </patternFill>
    </fill>
  </fills>
  <borders count="56">
    <border>
      <left/>
      <right/>
      <top/>
      <bottom/>
      <diagonal/>
    </border>
    <border>
      <left/>
      <right/>
      <top/>
      <bottom style="thick">
        <color theme="4"/>
      </bottom>
      <diagonal/>
    </border>
    <border>
      <left/>
      <right/>
      <top style="thin">
        <color indexed="64"/>
      </top>
      <bottom style="medium">
        <color indexed="64"/>
      </bottom>
      <diagonal/>
    </border>
    <border>
      <left/>
      <right/>
      <top style="thin">
        <color indexed="64"/>
      </top>
      <bottom/>
      <diagonal/>
    </border>
    <border>
      <left/>
      <right/>
      <top/>
      <bottom style="medium">
        <color rgb="FF000000"/>
      </bottom>
      <diagonal/>
    </border>
    <border>
      <left/>
      <right/>
      <top/>
      <bottom style="medium">
        <color indexed="64"/>
      </bottom>
      <diagonal/>
    </border>
    <border>
      <left style="medium">
        <color indexed="45"/>
      </left>
      <right/>
      <top style="medium">
        <color indexed="45"/>
      </top>
      <bottom style="medium">
        <color indexed="45"/>
      </bottom>
      <diagonal/>
    </border>
    <border>
      <left/>
      <right/>
      <top style="medium">
        <color indexed="45"/>
      </top>
      <bottom style="medium">
        <color indexed="45"/>
      </bottom>
      <diagonal/>
    </border>
    <border>
      <left/>
      <right style="medium">
        <color indexed="45"/>
      </right>
      <top style="medium">
        <color indexed="45"/>
      </top>
      <bottom style="medium">
        <color indexed="45"/>
      </bottom>
      <diagonal/>
    </border>
    <border>
      <left style="medium">
        <color indexed="45"/>
      </left>
      <right/>
      <top style="medium">
        <color indexed="45"/>
      </top>
      <bottom/>
      <diagonal/>
    </border>
    <border>
      <left/>
      <right/>
      <top style="medium">
        <color indexed="45"/>
      </top>
      <bottom/>
      <diagonal/>
    </border>
    <border>
      <left/>
      <right style="medium">
        <color theme="8"/>
      </right>
      <top style="medium">
        <color indexed="45"/>
      </top>
      <bottom/>
      <diagonal/>
    </border>
    <border>
      <left style="medium">
        <color indexed="45"/>
      </left>
      <right/>
      <top/>
      <bottom/>
      <diagonal/>
    </border>
    <border>
      <left/>
      <right style="medium">
        <color indexed="45"/>
      </right>
      <top/>
      <bottom/>
      <diagonal/>
    </border>
    <border>
      <left style="medium">
        <color indexed="45"/>
      </left>
      <right/>
      <top/>
      <bottom style="thin">
        <color theme="8"/>
      </bottom>
      <diagonal/>
    </border>
    <border>
      <left/>
      <right/>
      <top/>
      <bottom style="thin">
        <color theme="8"/>
      </bottom>
      <diagonal/>
    </border>
    <border>
      <left/>
      <right style="medium">
        <color theme="8"/>
      </right>
      <top/>
      <bottom style="thin">
        <color theme="8"/>
      </bottom>
      <diagonal/>
    </border>
    <border>
      <left/>
      <right style="medium">
        <color theme="8"/>
      </right>
      <top/>
      <bottom/>
      <diagonal/>
    </border>
    <border>
      <left style="medium">
        <color indexed="45"/>
      </left>
      <right/>
      <top style="thin">
        <color theme="8"/>
      </top>
      <bottom/>
      <diagonal/>
    </border>
    <border>
      <left style="medium">
        <color indexed="45"/>
      </left>
      <right/>
      <top/>
      <bottom style="thin">
        <color indexed="45"/>
      </bottom>
      <diagonal/>
    </border>
    <border>
      <left style="medium">
        <color indexed="45"/>
      </left>
      <right/>
      <top style="thin">
        <color indexed="45"/>
      </top>
      <bottom/>
      <diagonal/>
    </border>
    <border>
      <left/>
      <right/>
      <top style="thin">
        <color indexed="45"/>
      </top>
      <bottom/>
      <diagonal/>
    </border>
    <border>
      <left/>
      <right style="medium">
        <color indexed="45"/>
      </right>
      <top style="thin">
        <color indexed="45"/>
      </top>
      <bottom/>
      <diagonal/>
    </border>
    <border>
      <left style="medium">
        <color indexed="45"/>
      </left>
      <right/>
      <top/>
      <bottom style="medium">
        <color indexed="45"/>
      </bottom>
      <diagonal/>
    </border>
    <border>
      <left/>
      <right/>
      <top/>
      <bottom style="medium">
        <color indexed="45"/>
      </bottom>
      <diagonal/>
    </border>
    <border>
      <left/>
      <right style="medium">
        <color indexed="45"/>
      </right>
      <top/>
      <bottom style="medium">
        <color indexed="45"/>
      </bottom>
      <diagonal/>
    </border>
    <border>
      <left/>
      <right/>
      <top style="medium">
        <color indexed="64"/>
      </top>
      <bottom/>
      <diagonal/>
    </border>
    <border>
      <left/>
      <right/>
      <top style="thin">
        <color rgb="FF000000"/>
      </top>
      <bottom style="medium">
        <color rgb="FF000000"/>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right/>
      <top/>
      <bottom style="medium">
        <color theme="8"/>
      </bottom>
      <diagonal/>
    </border>
    <border>
      <left/>
      <right style="medium">
        <color theme="8"/>
      </right>
      <top/>
      <bottom style="medium">
        <color theme="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auto="1"/>
      </top>
      <bottom style="thin">
        <color indexed="64"/>
      </bottom>
      <diagonal/>
    </border>
    <border>
      <left/>
      <right/>
      <top style="thin">
        <color theme="4" tint="0.39997558519241921"/>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theme="4" tint="0.39997558519241921"/>
      </bottom>
      <diagonal/>
    </border>
    <border>
      <left/>
      <right/>
      <top/>
      <bottom style="thick">
        <color rgb="FF4472C4"/>
      </bottom>
      <diagonal/>
    </border>
    <border>
      <left/>
      <right/>
      <top/>
      <bottom style="thin">
        <color rgb="FF000000"/>
      </bottom>
      <diagonal/>
    </border>
    <border>
      <left/>
      <right/>
      <top style="thin">
        <color rgb="FF000000"/>
      </top>
      <bottom/>
      <diagonal/>
    </border>
  </borders>
  <cellStyleXfs count="2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6" fillId="0" borderId="0" applyNumberFormat="0" applyFill="0" applyBorder="0" applyAlignment="0" applyProtection="0"/>
    <xf numFmtId="164" fontId="11" fillId="0" borderId="0" applyBorder="0" applyProtection="0"/>
    <xf numFmtId="0" fontId="13" fillId="0" borderId="0" applyNumberFormat="0" applyFont="0" applyBorder="0" applyProtection="0"/>
    <xf numFmtId="0" fontId="13" fillId="0" borderId="0"/>
    <xf numFmtId="0" fontId="25" fillId="0" borderId="0" applyNumberFormat="0" applyFill="0" applyBorder="0" applyAlignment="0" applyProtection="0"/>
    <xf numFmtId="0" fontId="27" fillId="0" borderId="0" applyNumberFormat="0" applyFill="0" applyBorder="0" applyAlignment="0" applyProtection="0">
      <alignment vertical="top"/>
      <protection locked="0"/>
    </xf>
    <xf numFmtId="175" fontId="1" fillId="0" borderId="0" applyFont="0" applyFill="0" applyBorder="0" applyAlignment="0" applyProtection="0"/>
    <xf numFmtId="177" fontId="43" fillId="0" borderId="0"/>
    <xf numFmtId="0" fontId="1" fillId="0" borderId="0"/>
    <xf numFmtId="0" fontId="10" fillId="0" borderId="0"/>
    <xf numFmtId="0" fontId="13" fillId="0" borderId="0" applyNumberFormat="0" applyFont="0" applyBorder="0" applyProtection="0"/>
    <xf numFmtId="0" fontId="21" fillId="0" borderId="0" applyNumberFormat="0" applyBorder="0" applyProtection="0"/>
    <xf numFmtId="0" fontId="10" fillId="0" borderId="0"/>
    <xf numFmtId="0" fontId="58" fillId="0" borderId="53" applyNumberFormat="0" applyFill="0" applyAlignment="0" applyProtection="0"/>
    <xf numFmtId="186" fontId="13" fillId="0" borderId="0" applyFont="0" applyFill="0" applyBorder="0" applyAlignment="0" applyProtection="0"/>
    <xf numFmtId="164" fontId="11" fillId="0" borderId="0" applyBorder="0" applyProtection="0"/>
    <xf numFmtId="0" fontId="61" fillId="0" borderId="0" applyNumberFormat="0" applyFill="0" applyBorder="0" applyAlignment="0" applyProtection="0"/>
    <xf numFmtId="9" fontId="13" fillId="0" borderId="0" applyFont="0" applyFill="0" applyBorder="0" applyAlignment="0" applyProtection="0"/>
  </cellStyleXfs>
  <cellXfs count="371">
    <xf numFmtId="0" fontId="0" fillId="0" borderId="0" xfId="0"/>
    <xf numFmtId="0" fontId="7" fillId="0" borderId="0" xfId="3" applyFont="1" applyFill="1" applyBorder="1" applyAlignment="1" applyProtection="1">
      <alignment vertical="center"/>
    </xf>
    <xf numFmtId="0" fontId="8" fillId="0" borderId="0" xfId="0" applyFont="1" applyAlignment="1">
      <alignment vertical="center"/>
    </xf>
    <xf numFmtId="0" fontId="0" fillId="0" borderId="0" xfId="0" applyAlignment="1">
      <alignment horizontal="right"/>
    </xf>
    <xf numFmtId="0" fontId="9" fillId="0" borderId="0" xfId="0" applyFont="1" applyAlignment="1">
      <alignment horizontal="left" vertical="center"/>
    </xf>
    <xf numFmtId="0" fontId="10" fillId="0" borderId="0" xfId="0" applyFont="1" applyAlignment="1">
      <alignment horizontal="left" vertical="center"/>
    </xf>
    <xf numFmtId="164" fontId="9" fillId="0" borderId="0" xfId="5" applyFont="1" applyAlignment="1">
      <alignment vertical="center"/>
    </xf>
    <xf numFmtId="0" fontId="10" fillId="0" borderId="0" xfId="0" applyFont="1" applyAlignment="1">
      <alignment horizontal="right" vertical="center"/>
    </xf>
    <xf numFmtId="0" fontId="12" fillId="0" borderId="0" xfId="0" applyFont="1" applyAlignment="1">
      <alignment horizontal="right"/>
    </xf>
    <xf numFmtId="0" fontId="14" fillId="0" borderId="0" xfId="6" applyFont="1" applyAlignment="1">
      <alignment horizontal="left" vertical="top"/>
    </xf>
    <xf numFmtId="0" fontId="15" fillId="0" borderId="0" xfId="0" applyFont="1"/>
    <xf numFmtId="0" fontId="15" fillId="0" borderId="0" xfId="0" applyFont="1" applyAlignment="1">
      <alignment horizontal="right"/>
    </xf>
    <xf numFmtId="0" fontId="16" fillId="0" borderId="0" xfId="0" applyFont="1" applyAlignment="1">
      <alignment horizontal="right"/>
    </xf>
    <xf numFmtId="0" fontId="16" fillId="0" borderId="0" xfId="0" applyFont="1"/>
    <xf numFmtId="0" fontId="10" fillId="0" borderId="2" xfId="0" applyFont="1" applyBorder="1" applyAlignment="1">
      <alignment wrapText="1"/>
    </xf>
    <xf numFmtId="0" fontId="10" fillId="0" borderId="2" xfId="0" applyFont="1" applyBorder="1" applyAlignment="1">
      <alignment horizontal="right" wrapText="1"/>
    </xf>
    <xf numFmtId="0" fontId="10" fillId="0" borderId="2" xfId="0" applyFont="1" applyBorder="1" applyAlignment="1">
      <alignment horizontal="right" vertical="top" wrapText="1"/>
    </xf>
    <xf numFmtId="0" fontId="0" fillId="0" borderId="3" xfId="0" applyBorder="1"/>
    <xf numFmtId="10" fontId="18" fillId="0" borderId="0" xfId="6" applyNumberFormat="1" applyFont="1" applyAlignment="1">
      <alignment horizontal="left" vertical="center"/>
    </xf>
    <xf numFmtId="0" fontId="19" fillId="0" borderId="0" xfId="0" applyFont="1" applyAlignment="1">
      <alignment vertical="center"/>
    </xf>
    <xf numFmtId="165" fontId="17" fillId="0" borderId="0" xfId="1" applyNumberFormat="1" applyFont="1" applyFill="1" applyBorder="1" applyAlignment="1" applyProtection="1">
      <alignment horizontal="right"/>
    </xf>
    <xf numFmtId="166" fontId="17" fillId="0" borderId="0" xfId="2" applyNumberFormat="1" applyFont="1" applyFill="1" applyBorder="1" applyAlignment="1" applyProtection="1">
      <alignment horizontal="right"/>
    </xf>
    <xf numFmtId="165" fontId="17" fillId="0" borderId="0" xfId="1" applyNumberFormat="1" applyFont="1" applyFill="1" applyBorder="1"/>
    <xf numFmtId="166" fontId="17" fillId="0" borderId="0" xfId="2" applyNumberFormat="1" applyFont="1" applyFill="1" applyBorder="1"/>
    <xf numFmtId="167" fontId="20" fillId="0" borderId="0" xfId="0" applyNumberFormat="1" applyFont="1"/>
    <xf numFmtId="0" fontId="20" fillId="0" borderId="0" xfId="0" applyFont="1"/>
    <xf numFmtId="10" fontId="21" fillId="0" borderId="0" xfId="6" applyNumberFormat="1" applyFont="1" applyAlignment="1">
      <alignment horizontal="right"/>
    </xf>
    <xf numFmtId="165" fontId="10" fillId="0" borderId="0" xfId="0" applyNumberFormat="1" applyFont="1" applyAlignment="1">
      <alignment horizontal="right"/>
    </xf>
    <xf numFmtId="166" fontId="10" fillId="0" borderId="0" xfId="2" applyNumberFormat="1" applyFont="1" applyFill="1" applyBorder="1" applyAlignment="1" applyProtection="1"/>
    <xf numFmtId="166" fontId="10" fillId="0" borderId="0" xfId="2" applyNumberFormat="1" applyFont="1" applyFill="1" applyBorder="1" applyAlignment="1" applyProtection="1">
      <alignment horizontal="right"/>
    </xf>
    <xf numFmtId="167" fontId="4" fillId="0" borderId="0" xfId="0" applyNumberFormat="1" applyFont="1"/>
    <xf numFmtId="0" fontId="21" fillId="0" borderId="0" xfId="6" applyFont="1" applyAlignment="1">
      <alignment horizontal="right"/>
    </xf>
    <xf numFmtId="165" fontId="10" fillId="0" borderId="0" xfId="0" applyNumberFormat="1" applyFont="1" applyAlignment="1">
      <alignment horizontal="right" vertical="center"/>
    </xf>
    <xf numFmtId="168" fontId="10" fillId="0" borderId="0" xfId="2" applyNumberFormat="1" applyFont="1" applyFill="1" applyBorder="1" applyAlignment="1" applyProtection="1">
      <alignment horizontal="right" vertical="center"/>
    </xf>
    <xf numFmtId="166" fontId="10" fillId="0" borderId="0" xfId="2" applyNumberFormat="1" applyFont="1" applyFill="1" applyBorder="1" applyAlignment="1" applyProtection="1">
      <alignment horizontal="right" vertical="center"/>
    </xf>
    <xf numFmtId="168" fontId="10" fillId="0" borderId="0" xfId="2" applyNumberFormat="1" applyFont="1" applyFill="1" applyBorder="1" applyAlignment="1" applyProtection="1">
      <alignment vertical="center"/>
    </xf>
    <xf numFmtId="165" fontId="21" fillId="0" borderId="0" xfId="7" applyNumberFormat="1" applyFont="1"/>
    <xf numFmtId="166" fontId="10" fillId="0" borderId="0" xfId="2" applyNumberFormat="1" applyFont="1" applyFill="1" applyBorder="1" applyAlignment="1" applyProtection="1">
      <alignment vertical="center"/>
    </xf>
    <xf numFmtId="165" fontId="16" fillId="0" borderId="0" xfId="0" applyNumberFormat="1" applyFont="1"/>
    <xf numFmtId="165" fontId="21" fillId="0" borderId="0" xfId="7" applyNumberFormat="1" applyFont="1" applyAlignment="1">
      <alignment horizontal="right" vertical="center"/>
    </xf>
    <xf numFmtId="165" fontId="0" fillId="0" borderId="0" xfId="0" applyNumberFormat="1"/>
    <xf numFmtId="165" fontId="21" fillId="0" borderId="0" xfId="6" applyNumberFormat="1" applyFont="1" applyAlignment="1">
      <alignment horizontal="right" vertical="center"/>
    </xf>
    <xf numFmtId="0" fontId="0" fillId="0" borderId="0" xfId="6" applyFont="1"/>
    <xf numFmtId="166" fontId="10" fillId="0" borderId="0" xfId="0" applyNumberFormat="1" applyFont="1" applyAlignment="1">
      <alignment horizontal="right" vertical="center"/>
    </xf>
    <xf numFmtId="0" fontId="4" fillId="0" borderId="0" xfId="0" applyFont="1"/>
    <xf numFmtId="2" fontId="0" fillId="0" borderId="0" xfId="0" applyNumberFormat="1"/>
    <xf numFmtId="3" fontId="18" fillId="0" borderId="0" xfId="6" applyNumberFormat="1" applyFont="1" applyAlignment="1">
      <alignment horizontal="left"/>
    </xf>
    <xf numFmtId="165" fontId="17" fillId="0" borderId="0" xfId="0" applyNumberFormat="1" applyFont="1" applyAlignment="1">
      <alignment horizontal="right"/>
    </xf>
    <xf numFmtId="165" fontId="17" fillId="0" borderId="0" xfId="0" applyNumberFormat="1" applyFont="1"/>
    <xf numFmtId="166" fontId="17" fillId="0" borderId="0" xfId="2" applyNumberFormat="1" applyFont="1" applyFill="1" applyBorder="1" applyAlignment="1" applyProtection="1"/>
    <xf numFmtId="3" fontId="4" fillId="0" borderId="0" xfId="0" applyNumberFormat="1" applyFont="1"/>
    <xf numFmtId="3" fontId="21" fillId="0" borderId="0" xfId="6" applyNumberFormat="1" applyFont="1" applyAlignment="1">
      <alignment horizontal="left"/>
    </xf>
    <xf numFmtId="1" fontId="10" fillId="0" borderId="0" xfId="1" applyNumberFormat="1" applyFont="1" applyFill="1" applyBorder="1" applyAlignment="1" applyProtection="1">
      <alignment horizontal="right"/>
    </xf>
    <xf numFmtId="1" fontId="10" fillId="0" borderId="0" xfId="2" applyNumberFormat="1" applyFont="1" applyFill="1" applyBorder="1" applyAlignment="1" applyProtection="1">
      <alignment horizontal="right"/>
    </xf>
    <xf numFmtId="0" fontId="21" fillId="0" borderId="0" xfId="6" applyFont="1"/>
    <xf numFmtId="0" fontId="10" fillId="0" borderId="0" xfId="2" applyNumberFormat="1" applyFont="1" applyFill="1" applyBorder="1" applyAlignment="1" applyProtection="1">
      <alignment horizontal="right" vertical="center"/>
    </xf>
    <xf numFmtId="0" fontId="22" fillId="0" borderId="0" xfId="6" applyFont="1"/>
    <xf numFmtId="166" fontId="10" fillId="0" borderId="0" xfId="0" applyNumberFormat="1" applyFont="1" applyAlignment="1">
      <alignment horizontal="right"/>
    </xf>
    <xf numFmtId="168" fontId="10" fillId="0" borderId="0" xfId="2" applyNumberFormat="1" applyFont="1" applyFill="1" applyBorder="1" applyAlignment="1" applyProtection="1">
      <alignment horizontal="right"/>
    </xf>
    <xf numFmtId="166" fontId="10" fillId="0" borderId="0" xfId="0" applyNumberFormat="1" applyFont="1" applyAlignment="1">
      <alignment vertical="center"/>
    </xf>
    <xf numFmtId="0" fontId="18" fillId="0" borderId="0" xfId="6" applyFont="1" applyBorder="1" applyAlignment="1">
      <alignment horizontal="left" vertical="center"/>
    </xf>
    <xf numFmtId="0" fontId="18" fillId="0" borderId="4" xfId="0" applyFont="1" applyBorder="1" applyAlignment="1">
      <alignment horizontal="left"/>
    </xf>
    <xf numFmtId="0" fontId="0" fillId="0" borderId="4" xfId="0" applyBorder="1"/>
    <xf numFmtId="0" fontId="0" fillId="0" borderId="5" xfId="0" applyBorder="1"/>
    <xf numFmtId="165" fontId="17" fillId="0" borderId="5" xfId="0" applyNumberFormat="1" applyFont="1" applyBorder="1" applyAlignment="1">
      <alignment horizontal="right"/>
    </xf>
    <xf numFmtId="166" fontId="17" fillId="0" borderId="5" xfId="2" applyNumberFormat="1" applyFont="1" applyFill="1" applyBorder="1" applyAlignment="1" applyProtection="1"/>
    <xf numFmtId="166" fontId="17" fillId="0" borderId="5" xfId="2" applyNumberFormat="1" applyFont="1" applyFill="1" applyBorder="1" applyAlignment="1" applyProtection="1">
      <alignment horizontal="right"/>
    </xf>
    <xf numFmtId="0" fontId="23" fillId="0" borderId="0" xfId="6" applyFont="1"/>
    <xf numFmtId="165" fontId="10" fillId="0" borderId="0" xfId="1" applyNumberFormat="1" applyFont="1" applyFill="1" applyAlignment="1" applyProtection="1">
      <alignment horizontal="right" vertical="center"/>
    </xf>
    <xf numFmtId="166" fontId="10" fillId="0" borderId="0" xfId="2" applyNumberFormat="1" applyFont="1" applyFill="1" applyAlignment="1" applyProtection="1">
      <alignment horizontal="right" vertical="center"/>
    </xf>
    <xf numFmtId="166" fontId="23" fillId="0" borderId="0" xfId="0" applyNumberFormat="1" applyFont="1" applyAlignment="1">
      <alignment horizontal="right"/>
    </xf>
    <xf numFmtId="166" fontId="23" fillId="0" borderId="0" xfId="0" applyNumberFormat="1" applyFont="1"/>
    <xf numFmtId="0" fontId="23" fillId="0" borderId="0" xfId="0" applyFont="1"/>
    <xf numFmtId="0" fontId="9" fillId="0" borderId="0" xfId="6" applyFont="1" applyAlignment="1">
      <alignment horizontal="left" vertical="center"/>
    </xf>
    <xf numFmtId="0" fontId="14" fillId="0" borderId="0" xfId="0" applyFont="1"/>
    <xf numFmtId="0" fontId="9" fillId="0" borderId="0" xfId="0" applyFont="1"/>
    <xf numFmtId="0" fontId="23" fillId="0" borderId="0" xfId="0" applyFont="1" applyAlignment="1">
      <alignment horizontal="right"/>
    </xf>
    <xf numFmtId="169" fontId="23" fillId="0" borderId="0" xfId="0" applyNumberFormat="1" applyFont="1"/>
    <xf numFmtId="15" fontId="14" fillId="0" borderId="0" xfId="0" applyNumberFormat="1" applyFont="1" applyAlignment="1">
      <alignment horizontal="right"/>
    </xf>
    <xf numFmtId="167" fontId="23" fillId="0" borderId="0" xfId="0" applyNumberFormat="1" applyFont="1"/>
    <xf numFmtId="170" fontId="23" fillId="0" borderId="0" xfId="0" applyNumberFormat="1" applyFont="1"/>
    <xf numFmtId="17" fontId="14" fillId="0" borderId="0" xfId="0" applyNumberFormat="1" applyFont="1" applyAlignment="1">
      <alignment horizontal="right"/>
    </xf>
    <xf numFmtId="171" fontId="23" fillId="0" borderId="0" xfId="0" applyNumberFormat="1" applyFont="1"/>
    <xf numFmtId="10" fontId="23" fillId="0" borderId="0" xfId="0" applyNumberFormat="1" applyFont="1"/>
    <xf numFmtId="0" fontId="9" fillId="0" borderId="0" xfId="0" applyFont="1" applyAlignment="1">
      <alignment vertical="center"/>
    </xf>
    <xf numFmtId="0" fontId="14" fillId="0" borderId="0" xfId="0" applyFont="1" applyAlignment="1">
      <alignment horizontal="left" wrapText="1"/>
    </xf>
    <xf numFmtId="0" fontId="9" fillId="0" borderId="0" xfId="0" applyFont="1" applyAlignment="1">
      <alignment horizontal="left" wrapText="1"/>
    </xf>
    <xf numFmtId="0" fontId="24" fillId="0" borderId="0" xfId="0" applyFont="1" applyAlignment="1">
      <alignment vertical="center"/>
    </xf>
    <xf numFmtId="0" fontId="26" fillId="0" borderId="0" xfId="8" applyFont="1" applyFill="1" applyBorder="1" applyAlignment="1"/>
    <xf numFmtId="168" fontId="10" fillId="0" borderId="0" xfId="0" applyNumberFormat="1" applyFont="1" applyAlignment="1">
      <alignment vertical="center"/>
    </xf>
    <xf numFmtId="169" fontId="10" fillId="0" borderId="0" xfId="0" applyNumberFormat="1" applyFont="1" applyAlignment="1">
      <alignment horizontal="right" vertical="center"/>
    </xf>
    <xf numFmtId="0" fontId="28" fillId="2" borderId="0" xfId="9" applyFont="1" applyFill="1" applyBorder="1" applyAlignment="1" applyProtection="1">
      <alignment horizontal="center" vertical="center" wrapText="1"/>
    </xf>
    <xf numFmtId="0" fontId="29" fillId="2" borderId="0" xfId="0" applyFont="1" applyFill="1"/>
    <xf numFmtId="0" fontId="30" fillId="2" borderId="0" xfId="0" applyFont="1" applyFill="1"/>
    <xf numFmtId="0" fontId="31" fillId="2" borderId="0" xfId="0" applyFont="1" applyFill="1"/>
    <xf numFmtId="0" fontId="32" fillId="2" borderId="0" xfId="0" applyFont="1" applyFill="1"/>
    <xf numFmtId="0" fontId="32" fillId="2" borderId="0" xfId="0" applyFont="1" applyFill="1" applyAlignment="1">
      <alignment wrapText="1"/>
    </xf>
    <xf numFmtId="0" fontId="35" fillId="3" borderId="10" xfId="0" applyFont="1" applyFill="1" applyBorder="1" applyAlignment="1">
      <alignment horizontal="center" wrapText="1"/>
    </xf>
    <xf numFmtId="0" fontId="31" fillId="2" borderId="0" xfId="0" applyFont="1" applyFill="1" applyAlignment="1">
      <alignment wrapText="1"/>
    </xf>
    <xf numFmtId="0" fontId="36" fillId="3" borderId="0" xfId="0" applyFont="1" applyFill="1" applyAlignment="1">
      <alignment horizontal="center" wrapText="1"/>
    </xf>
    <xf numFmtId="0" fontId="37" fillId="5" borderId="12" xfId="0" applyFont="1" applyFill="1" applyBorder="1" applyProtection="1">
      <protection locked="0"/>
    </xf>
    <xf numFmtId="172" fontId="37" fillId="6" borderId="0" xfId="0" applyNumberFormat="1" applyFont="1" applyFill="1" applyAlignment="1">
      <alignment horizontal="center"/>
    </xf>
    <xf numFmtId="172" fontId="37" fillId="6" borderId="13" xfId="0" applyNumberFormat="1" applyFont="1" applyFill="1" applyBorder="1" applyAlignment="1">
      <alignment horizontal="center"/>
    </xf>
    <xf numFmtId="2" fontId="31" fillId="2" borderId="0" xfId="0" applyNumberFormat="1" applyFont="1" applyFill="1"/>
    <xf numFmtId="173" fontId="31" fillId="2" borderId="0" xfId="0" applyNumberFormat="1" applyFont="1" applyFill="1"/>
    <xf numFmtId="0" fontId="37" fillId="6" borderId="12" xfId="0" applyFont="1" applyFill="1" applyBorder="1" applyAlignment="1">
      <alignment horizontal="left"/>
    </xf>
    <xf numFmtId="0" fontId="37" fillId="6" borderId="14" xfId="0" applyFont="1" applyFill="1" applyBorder="1" applyAlignment="1">
      <alignment horizontal="left"/>
    </xf>
    <xf numFmtId="172" fontId="37" fillId="6" borderId="15" xfId="0" applyNumberFormat="1" applyFont="1" applyFill="1" applyBorder="1" applyAlignment="1">
      <alignment horizontal="center"/>
    </xf>
    <xf numFmtId="172" fontId="37" fillId="6" borderId="16" xfId="0" applyNumberFormat="1" applyFont="1" applyFill="1" applyBorder="1" applyAlignment="1">
      <alignment horizontal="center"/>
    </xf>
    <xf numFmtId="172" fontId="37" fillId="6" borderId="17" xfId="0" applyNumberFormat="1" applyFont="1" applyFill="1" applyBorder="1" applyAlignment="1">
      <alignment horizontal="center"/>
    </xf>
    <xf numFmtId="0" fontId="37" fillId="6" borderId="12" xfId="0" applyFont="1" applyFill="1" applyBorder="1" applyAlignment="1" applyProtection="1">
      <alignment horizontal="left"/>
      <protection locked="0"/>
    </xf>
    <xf numFmtId="0" fontId="37" fillId="6" borderId="18" xfId="0" applyFont="1" applyFill="1" applyBorder="1" applyAlignment="1" applyProtection="1">
      <alignment horizontal="left"/>
      <protection locked="0"/>
    </xf>
    <xf numFmtId="0" fontId="37" fillId="6" borderId="19" xfId="0" applyFont="1" applyFill="1" applyBorder="1" applyAlignment="1" applyProtection="1">
      <alignment horizontal="left"/>
      <protection locked="0"/>
    </xf>
    <xf numFmtId="0" fontId="29" fillId="6" borderId="12" xfId="0" applyFont="1" applyFill="1" applyBorder="1"/>
    <xf numFmtId="0" fontId="29" fillId="6" borderId="0" xfId="0" applyFont="1" applyFill="1"/>
    <xf numFmtId="0" fontId="29" fillId="6" borderId="13" xfId="0" applyFont="1" applyFill="1" applyBorder="1"/>
    <xf numFmtId="1" fontId="31" fillId="2" borderId="0" xfId="0" applyNumberFormat="1" applyFont="1" applyFill="1" applyAlignment="1">
      <alignment horizontal="center"/>
    </xf>
    <xf numFmtId="0" fontId="7" fillId="0" borderId="0" xfId="3" applyFont="1" applyFill="1" applyBorder="1" applyAlignment="1">
      <alignment vertical="center"/>
    </xf>
    <xf numFmtId="0" fontId="8" fillId="0" borderId="0" xfId="0" applyFont="1" applyAlignment="1">
      <alignment vertical="center" wrapText="1"/>
    </xf>
    <xf numFmtId="3" fontId="8" fillId="0" borderId="0" xfId="0" applyNumberFormat="1" applyFont="1" applyAlignment="1">
      <alignment vertical="center" wrapText="1"/>
    </xf>
    <xf numFmtId="167" fontId="0" fillId="0" borderId="0" xfId="1" applyNumberFormat="1" applyFont="1" applyFill="1"/>
    <xf numFmtId="0" fontId="14" fillId="0" borderId="0" xfId="6" applyFont="1" applyBorder="1" applyAlignment="1">
      <alignment horizontal="left" vertical="top"/>
    </xf>
    <xf numFmtId="0" fontId="38" fillId="0" borderId="2" xfId="0" applyFont="1" applyBorder="1" applyAlignment="1">
      <alignment horizontal="left"/>
    </xf>
    <xf numFmtId="0" fontId="38" fillId="0" borderId="2" xfId="0" applyFont="1" applyBorder="1" applyAlignment="1">
      <alignment horizontal="left" wrapText="1"/>
    </xf>
    <xf numFmtId="0" fontId="39" fillId="0" borderId="2" xfId="0" applyFont="1" applyBorder="1" applyAlignment="1">
      <alignment horizontal="right" vertical="center" wrapText="1"/>
    </xf>
    <xf numFmtId="0" fontId="16" fillId="0" borderId="0" xfId="0" applyFont="1" applyAlignment="1">
      <alignment horizontal="left"/>
    </xf>
    <xf numFmtId="165" fontId="41" fillId="0" borderId="0" xfId="1" applyNumberFormat="1" applyFont="1" applyFill="1" applyBorder="1" applyAlignment="1">
      <alignment horizontal="right" vertical="top" wrapText="1"/>
    </xf>
    <xf numFmtId="165" fontId="41" fillId="0" borderId="26" xfId="1" applyNumberFormat="1" applyFont="1" applyFill="1" applyBorder="1" applyAlignment="1">
      <alignment horizontal="right" vertical="top" wrapText="1"/>
    </xf>
    <xf numFmtId="167" fontId="41" fillId="0" borderId="0" xfId="1" applyNumberFormat="1" applyFont="1" applyFill="1" applyBorder="1" applyAlignment="1">
      <alignment horizontal="left" vertical="top" wrapText="1"/>
    </xf>
    <xf numFmtId="167" fontId="0" fillId="0" borderId="0" xfId="0" applyNumberFormat="1"/>
    <xf numFmtId="174" fontId="0" fillId="0" borderId="0" xfId="1" applyNumberFormat="1" applyFont="1" applyFill="1"/>
    <xf numFmtId="1" fontId="41" fillId="0" borderId="0" xfId="1" applyNumberFormat="1" applyFont="1" applyFill="1" applyBorder="1" applyAlignment="1">
      <alignment horizontal="right" vertical="top" wrapText="1"/>
    </xf>
    <xf numFmtId="174" fontId="0" fillId="0" borderId="0" xfId="1" applyNumberFormat="1" applyFont="1" applyFill="1" applyBorder="1"/>
    <xf numFmtId="167" fontId="0" fillId="0" borderId="0" xfId="1" applyNumberFormat="1" applyFont="1" applyFill="1" applyBorder="1"/>
    <xf numFmtId="0" fontId="9" fillId="0" borderId="0" xfId="0" applyFont="1" applyAlignment="1">
      <alignment horizontal="left" vertical="top" wrapText="1"/>
    </xf>
    <xf numFmtId="167" fontId="14" fillId="0" borderId="0" xfId="0" applyNumberFormat="1" applyFont="1" applyAlignment="1">
      <alignment horizontal="right"/>
    </xf>
    <xf numFmtId="167" fontId="23" fillId="0" borderId="0" xfId="10" applyNumberFormat="1" applyFont="1" applyFill="1" applyBorder="1" applyAlignment="1">
      <alignment horizontal="right"/>
    </xf>
    <xf numFmtId="0" fontId="14" fillId="0" borderId="0" xfId="0" applyFont="1" applyAlignment="1">
      <alignment horizontal="right"/>
    </xf>
    <xf numFmtId="167" fontId="42" fillId="0" borderId="0" xfId="10" applyNumberFormat="1" applyFont="1" applyFill="1" applyBorder="1" applyAlignment="1">
      <alignment horizontal="right"/>
    </xf>
    <xf numFmtId="176" fontId="0" fillId="0" borderId="0" xfId="0" applyNumberFormat="1"/>
    <xf numFmtId="164" fontId="14" fillId="0" borderId="0" xfId="5" applyFont="1"/>
    <xf numFmtId="3" fontId="0" fillId="0" borderId="0" xfId="0" applyNumberFormat="1"/>
    <xf numFmtId="0" fontId="9" fillId="0" borderId="0" xfId="0" applyFont="1" applyAlignment="1">
      <alignment vertical="top"/>
    </xf>
    <xf numFmtId="174" fontId="0" fillId="0" borderId="0" xfId="0" applyNumberFormat="1"/>
    <xf numFmtId="10" fontId="0" fillId="0" borderId="0" xfId="0" applyNumberFormat="1"/>
    <xf numFmtId="177" fontId="7" fillId="6" borderId="0" xfId="3" applyNumberFormat="1" applyFont="1" applyFill="1" applyBorder="1" applyAlignment="1">
      <alignment horizontal="left" vertical="center"/>
    </xf>
    <xf numFmtId="177" fontId="9" fillId="6" borderId="0" xfId="11" applyFont="1" applyFill="1" applyAlignment="1">
      <alignment vertical="center"/>
    </xf>
    <xf numFmtId="177" fontId="44" fillId="6" borderId="0" xfId="11" applyFont="1" applyFill="1"/>
    <xf numFmtId="177" fontId="43" fillId="6" borderId="0" xfId="11" applyFill="1"/>
    <xf numFmtId="0" fontId="1" fillId="6" borderId="0" xfId="12" applyFill="1"/>
    <xf numFmtId="177" fontId="17" fillId="6" borderId="27" xfId="0" applyNumberFormat="1" applyFont="1" applyFill="1" applyBorder="1"/>
    <xf numFmtId="178" fontId="18" fillId="7" borderId="27" xfId="0" applyNumberFormat="1" applyFont="1" applyFill="1" applyBorder="1" applyAlignment="1">
      <alignment horizontal="right" vertical="top" wrapText="1"/>
    </xf>
    <xf numFmtId="178" fontId="17" fillId="6" borderId="27" xfId="0" applyNumberFormat="1" applyFont="1" applyFill="1" applyBorder="1" applyAlignment="1">
      <alignment horizontal="right" vertical="top" wrapText="1"/>
    </xf>
    <xf numFmtId="0" fontId="17" fillId="0" borderId="27" xfId="0" applyFont="1" applyBorder="1" applyAlignment="1">
      <alignment horizontal="right" vertical="top" wrapText="1"/>
    </xf>
    <xf numFmtId="177" fontId="10" fillId="6" borderId="0" xfId="11" applyFont="1" applyFill="1" applyAlignment="1">
      <alignment vertical="center"/>
    </xf>
    <xf numFmtId="177" fontId="45" fillId="6" borderId="0" xfId="11" applyFont="1" applyFill="1"/>
    <xf numFmtId="3" fontId="45" fillId="6" borderId="0" xfId="11" applyNumberFormat="1" applyFont="1" applyFill="1"/>
    <xf numFmtId="3" fontId="1" fillId="6" borderId="0" xfId="12" applyNumberFormat="1" applyFill="1"/>
    <xf numFmtId="177" fontId="17" fillId="6" borderId="0" xfId="11" applyFont="1" applyFill="1" applyAlignment="1">
      <alignment horizontal="left" vertical="center"/>
    </xf>
    <xf numFmtId="3" fontId="17" fillId="6" borderId="0" xfId="0" applyNumberFormat="1" applyFont="1" applyFill="1" applyAlignment="1">
      <alignment vertical="center"/>
    </xf>
    <xf numFmtId="168" fontId="17" fillId="6" borderId="0" xfId="0" applyNumberFormat="1" applyFont="1" applyFill="1" applyAlignment="1">
      <alignment vertical="center"/>
    </xf>
    <xf numFmtId="179" fontId="46" fillId="6" borderId="0" xfId="11" applyNumberFormat="1" applyFont="1" applyFill="1" applyAlignment="1">
      <alignment horizontal="left" vertical="center"/>
    </xf>
    <xf numFmtId="3" fontId="10" fillId="6" borderId="0" xfId="0" applyNumberFormat="1" applyFont="1" applyFill="1" applyAlignment="1">
      <alignment vertical="center"/>
    </xf>
    <xf numFmtId="168" fontId="10" fillId="6" borderId="0" xfId="0" applyNumberFormat="1" applyFont="1" applyFill="1" applyAlignment="1">
      <alignment vertical="center"/>
    </xf>
    <xf numFmtId="168" fontId="1" fillId="6" borderId="0" xfId="2" applyNumberFormat="1" applyFont="1" applyFill="1"/>
    <xf numFmtId="177" fontId="46" fillId="6" borderId="0" xfId="11" applyFont="1" applyFill="1" applyAlignment="1">
      <alignment horizontal="left" vertical="center"/>
    </xf>
    <xf numFmtId="3" fontId="4" fillId="6" borderId="0" xfId="12" applyNumberFormat="1" applyFont="1" applyFill="1" applyAlignment="1">
      <alignment horizontal="right"/>
    </xf>
    <xf numFmtId="3" fontId="17" fillId="6" borderId="0" xfId="11" applyNumberFormat="1" applyFont="1" applyFill="1" applyAlignment="1">
      <alignment vertical="center"/>
    </xf>
    <xf numFmtId="180" fontId="1" fillId="6" borderId="0" xfId="12" applyNumberFormat="1" applyFill="1"/>
    <xf numFmtId="168" fontId="1" fillId="6" borderId="0" xfId="12" applyNumberFormat="1" applyFill="1"/>
    <xf numFmtId="15" fontId="14" fillId="7" borderId="0" xfId="11" applyNumberFormat="1" applyFont="1" applyFill="1" applyAlignment="1">
      <alignment horizontal="right"/>
    </xf>
    <xf numFmtId="181" fontId="43" fillId="6" borderId="0" xfId="11" applyNumberFormat="1" applyFill="1"/>
    <xf numFmtId="3" fontId="43" fillId="6" borderId="0" xfId="11" applyNumberFormat="1" applyFill="1"/>
    <xf numFmtId="43" fontId="43" fillId="6" borderId="0" xfId="1" applyFont="1" applyFill="1"/>
    <xf numFmtId="182" fontId="43" fillId="6" borderId="0" xfId="11" applyNumberFormat="1" applyFill="1"/>
    <xf numFmtId="0" fontId="47" fillId="0" borderId="0" xfId="4" applyFont="1" applyFill="1" applyBorder="1" applyAlignment="1"/>
    <xf numFmtId="167" fontId="43" fillId="6" borderId="0" xfId="1" applyNumberFormat="1" applyFont="1" applyFill="1"/>
    <xf numFmtId="183" fontId="43" fillId="6" borderId="0" xfId="2" applyNumberFormat="1" applyFont="1" applyFill="1"/>
    <xf numFmtId="0" fontId="40" fillId="0" borderId="0" xfId="0" applyFont="1"/>
    <xf numFmtId="0" fontId="48" fillId="0" borderId="0" xfId="4" applyFont="1" applyAlignment="1">
      <alignment horizontal="center" vertical="center" wrapText="1"/>
    </xf>
    <xf numFmtId="0" fontId="49" fillId="0" borderId="0" xfId="0" applyFont="1"/>
    <xf numFmtId="0" fontId="50" fillId="0" borderId="0" xfId="0" applyFont="1"/>
    <xf numFmtId="0" fontId="51" fillId="4" borderId="28" xfId="0" applyFont="1" applyFill="1" applyBorder="1" applyAlignment="1">
      <alignment horizontal="right" vertical="center" wrapText="1"/>
    </xf>
    <xf numFmtId="0" fontId="51" fillId="4" borderId="29" xfId="0" applyFont="1" applyFill="1" applyBorder="1" applyAlignment="1">
      <alignment horizontal="right" vertical="center" wrapText="1"/>
    </xf>
    <xf numFmtId="0" fontId="51" fillId="4" borderId="30" xfId="0" applyFont="1" applyFill="1" applyBorder="1" applyAlignment="1">
      <alignment horizontal="right" vertical="center" wrapText="1"/>
    </xf>
    <xf numFmtId="0" fontId="51" fillId="4" borderId="31" xfId="0" applyFont="1" applyFill="1" applyBorder="1" applyAlignment="1">
      <alignment horizontal="right" vertical="center" wrapText="1"/>
    </xf>
    <xf numFmtId="168" fontId="51" fillId="0" borderId="0" xfId="0" applyNumberFormat="1" applyFont="1" applyAlignment="1">
      <alignment horizontal="right" vertical="center" wrapText="1"/>
    </xf>
    <xf numFmtId="168" fontId="51" fillId="0" borderId="17" xfId="0" applyNumberFormat="1" applyFont="1" applyBorder="1" applyAlignment="1">
      <alignment horizontal="right" vertical="center" wrapText="1"/>
    </xf>
    <xf numFmtId="168" fontId="52" fillId="0" borderId="0" xfId="0" applyNumberFormat="1" applyFont="1" applyAlignment="1">
      <alignment horizontal="right" vertical="center" wrapText="1"/>
    </xf>
    <xf numFmtId="168" fontId="52" fillId="0" borderId="17" xfId="0" applyNumberFormat="1" applyFont="1" applyBorder="1" applyAlignment="1">
      <alignment horizontal="right" vertical="center" wrapText="1"/>
    </xf>
    <xf numFmtId="0" fontId="51" fillId="4" borderId="32" xfId="0" applyFont="1" applyFill="1" applyBorder="1" applyAlignment="1">
      <alignment horizontal="right" vertical="center" wrapText="1"/>
    </xf>
    <xf numFmtId="168" fontId="52" fillId="0" borderId="33" xfId="0" applyNumberFormat="1" applyFont="1" applyBorder="1" applyAlignment="1">
      <alignment horizontal="right" vertical="center" wrapText="1"/>
    </xf>
    <xf numFmtId="168" fontId="52" fillId="0" borderId="34" xfId="0" applyNumberFormat="1" applyFont="1" applyBorder="1" applyAlignment="1">
      <alignment horizontal="right" vertical="center" wrapText="1"/>
    </xf>
    <xf numFmtId="0" fontId="10" fillId="0" borderId="0" xfId="13"/>
    <xf numFmtId="172" fontId="10" fillId="0" borderId="0" xfId="13" applyNumberFormat="1"/>
    <xf numFmtId="0" fontId="7" fillId="0" borderId="0" xfId="3" applyFont="1" applyFill="1" applyBorder="1"/>
    <xf numFmtId="0" fontId="53" fillId="0" borderId="0" xfId="0" applyFont="1" applyAlignment="1">
      <alignment vertical="center"/>
    </xf>
    <xf numFmtId="164" fontId="9" fillId="0" borderId="0" xfId="5" applyFont="1" applyAlignment="1">
      <alignment vertical="top"/>
    </xf>
    <xf numFmtId="0" fontId="53" fillId="0" borderId="0" xfId="0" applyFont="1"/>
    <xf numFmtId="3" fontId="17" fillId="0" borderId="35" xfId="0" applyNumberFormat="1" applyFont="1" applyBorder="1" applyAlignment="1">
      <alignment horizontal="left"/>
    </xf>
    <xf numFmtId="3" fontId="17" fillId="0" borderId="36" xfId="0" applyNumberFormat="1" applyFont="1" applyBorder="1" applyAlignment="1">
      <alignment horizontal="left" wrapText="1"/>
    </xf>
    <xf numFmtId="3" fontId="17" fillId="0" borderId="37" xfId="5" applyNumberFormat="1" applyFont="1" applyBorder="1" applyAlignment="1" applyProtection="1">
      <alignment horizontal="left" wrapText="1"/>
    </xf>
    <xf numFmtId="0" fontId="10" fillId="0" borderId="38" xfId="0" applyFont="1" applyBorder="1"/>
    <xf numFmtId="3" fontId="10" fillId="0" borderId="39" xfId="0" applyNumberFormat="1" applyFont="1" applyBorder="1"/>
    <xf numFmtId="2" fontId="10" fillId="0" borderId="40" xfId="13" applyNumberFormat="1" applyBorder="1" applyAlignment="1" applyProtection="1">
      <alignment horizontal="right"/>
      <protection locked="0"/>
    </xf>
    <xf numFmtId="0" fontId="10" fillId="0" borderId="38" xfId="0" applyFont="1" applyBorder="1" applyAlignment="1">
      <alignment horizontal="right"/>
    </xf>
    <xf numFmtId="3" fontId="21" fillId="0" borderId="39" xfId="14" applyNumberFormat="1" applyFont="1" applyBorder="1"/>
    <xf numFmtId="2" fontId="21" fillId="0" borderId="0" xfId="15" applyNumberFormat="1" applyAlignment="1" applyProtection="1">
      <alignment horizontal="right"/>
      <protection locked="0"/>
    </xf>
    <xf numFmtId="2" fontId="10" fillId="0" borderId="40" xfId="0" applyNumberFormat="1" applyFont="1" applyBorder="1"/>
    <xf numFmtId="4" fontId="10" fillId="0" borderId="40" xfId="0" applyNumberFormat="1" applyFont="1" applyBorder="1"/>
    <xf numFmtId="0" fontId="10" fillId="0" borderId="41" xfId="0" applyFont="1" applyBorder="1" applyAlignment="1">
      <alignment horizontal="right"/>
    </xf>
    <xf numFmtId="3" fontId="10" fillId="0" borderId="42" xfId="0" applyNumberFormat="1" applyFont="1" applyBorder="1"/>
    <xf numFmtId="4" fontId="10" fillId="0" borderId="43" xfId="0" applyNumberFormat="1" applyFont="1" applyBorder="1"/>
    <xf numFmtId="0" fontId="14" fillId="0" borderId="0" xfId="0" applyFont="1" applyAlignment="1">
      <alignment horizontal="left"/>
    </xf>
    <xf numFmtId="0" fontId="14" fillId="0" borderId="0" xfId="0" applyFont="1" applyAlignment="1">
      <alignment vertical="center"/>
    </xf>
    <xf numFmtId="167" fontId="0" fillId="0" borderId="0" xfId="1" applyNumberFormat="1" applyFont="1"/>
    <xf numFmtId="0" fontId="0" fillId="0" borderId="39" xfId="0" applyBorder="1"/>
    <xf numFmtId="167" fontId="0" fillId="0" borderId="39" xfId="1" applyNumberFormat="1" applyFont="1" applyBorder="1"/>
    <xf numFmtId="184" fontId="0" fillId="0" borderId="39" xfId="1" applyNumberFormat="1" applyFont="1" applyBorder="1"/>
    <xf numFmtId="168" fontId="0" fillId="0" borderId="39" xfId="2" applyNumberFormat="1" applyFont="1" applyBorder="1" applyAlignment="1">
      <alignment horizontal="center"/>
    </xf>
    <xf numFmtId="172" fontId="0" fillId="0" borderId="39" xfId="0" applyNumberFormat="1" applyBorder="1" applyAlignment="1">
      <alignment horizontal="center"/>
    </xf>
    <xf numFmtId="10" fontId="0" fillId="0" borderId="39" xfId="2" applyNumberFormat="1" applyFont="1" applyBorder="1" applyAlignment="1">
      <alignment horizontal="center"/>
    </xf>
    <xf numFmtId="1" fontId="0" fillId="0" borderId="39" xfId="0" applyNumberFormat="1" applyBorder="1" applyAlignment="1">
      <alignment horizontal="center"/>
    </xf>
    <xf numFmtId="0" fontId="0" fillId="0" borderId="39" xfId="0" applyBorder="1" applyAlignment="1">
      <alignment horizontal="center"/>
    </xf>
    <xf numFmtId="167" fontId="0" fillId="0" borderId="39" xfId="0" applyNumberFormat="1" applyBorder="1"/>
    <xf numFmtId="0" fontId="8" fillId="6" borderId="0" xfId="0" applyFont="1" applyFill="1" applyAlignment="1">
      <alignment vertical="center"/>
    </xf>
    <xf numFmtId="0" fontId="8" fillId="6" borderId="0" xfId="0" applyFont="1" applyFill="1" applyAlignment="1">
      <alignment vertical="center" wrapText="1"/>
    </xf>
    <xf numFmtId="3" fontId="8" fillId="6" borderId="0" xfId="0" applyNumberFormat="1" applyFont="1" applyFill="1" applyAlignment="1">
      <alignment vertical="center" wrapText="1"/>
    </xf>
    <xf numFmtId="0" fontId="0" fillId="6" borderId="0" xfId="0" applyFill="1"/>
    <xf numFmtId="167" fontId="0" fillId="6" borderId="0" xfId="1" applyNumberFormat="1" applyFont="1" applyFill="1"/>
    <xf numFmtId="0" fontId="16" fillId="6" borderId="45" xfId="0" applyFont="1" applyFill="1" applyBorder="1" applyAlignment="1">
      <alignment horizontal="left"/>
    </xf>
    <xf numFmtId="3" fontId="0" fillId="6" borderId="0" xfId="0" applyNumberFormat="1" applyFill="1"/>
    <xf numFmtId="0" fontId="40" fillId="6" borderId="0" xfId="0" applyFont="1" applyFill="1" applyAlignment="1">
      <alignment horizontal="right"/>
    </xf>
    <xf numFmtId="0" fontId="42" fillId="6" borderId="46" xfId="0" applyFont="1" applyFill="1" applyBorder="1" applyAlignment="1">
      <alignment horizontal="center"/>
    </xf>
    <xf numFmtId="0" fontId="42" fillId="6" borderId="0" xfId="0" applyFont="1" applyFill="1" applyAlignment="1">
      <alignment horizontal="center"/>
    </xf>
    <xf numFmtId="0" fontId="42" fillId="6" borderId="3" xfId="0" applyFont="1" applyFill="1" applyBorder="1" applyAlignment="1">
      <alignment horizontal="center" vertical="center" wrapText="1"/>
    </xf>
    <xf numFmtId="167" fontId="42" fillId="6" borderId="5" xfId="10" applyNumberFormat="1" applyFont="1" applyFill="1" applyBorder="1" applyAlignment="1">
      <alignment horizontal="right"/>
    </xf>
    <xf numFmtId="167" fontId="42" fillId="6" borderId="5" xfId="10" applyNumberFormat="1" applyFont="1" applyFill="1" applyBorder="1" applyAlignment="1">
      <alignment horizontal="right" wrapText="1"/>
    </xf>
    <xf numFmtId="167" fontId="42" fillId="6" borderId="2" xfId="10" applyNumberFormat="1" applyFont="1" applyFill="1" applyBorder="1" applyAlignment="1">
      <alignment horizontal="right"/>
    </xf>
    <xf numFmtId="0" fontId="42" fillId="6" borderId="5" xfId="0" applyFont="1" applyFill="1" applyBorder="1" applyAlignment="1">
      <alignment horizontal="center" vertical="center" wrapText="1"/>
    </xf>
    <xf numFmtId="0" fontId="55" fillId="6" borderId="0" xfId="16" applyFont="1" applyFill="1" applyAlignment="1">
      <alignment horizontal="left" vertical="top" wrapText="1"/>
    </xf>
    <xf numFmtId="167" fontId="23" fillId="6" borderId="0" xfId="10" applyNumberFormat="1" applyFont="1" applyFill="1" applyBorder="1" applyAlignment="1">
      <alignment horizontal="right"/>
    </xf>
    <xf numFmtId="167" fontId="42" fillId="6" borderId="0" xfId="10" applyNumberFormat="1" applyFont="1" applyFill="1" applyBorder="1" applyAlignment="1">
      <alignment horizontal="right"/>
    </xf>
    <xf numFmtId="167" fontId="0" fillId="6" borderId="0" xfId="0" applyNumberFormat="1" applyFill="1"/>
    <xf numFmtId="174" fontId="0" fillId="6" borderId="0" xfId="1" applyNumberFormat="1" applyFont="1" applyFill="1"/>
    <xf numFmtId="0" fontId="0" fillId="6" borderId="0" xfId="0" applyFill="1" applyAlignment="1">
      <alignment horizontal="left"/>
    </xf>
    <xf numFmtId="3" fontId="4" fillId="6" borderId="0" xfId="0" applyNumberFormat="1" applyFont="1" applyFill="1"/>
    <xf numFmtId="0" fontId="55" fillId="6" borderId="5" xfId="16" applyFont="1" applyFill="1" applyBorder="1" applyAlignment="1">
      <alignment horizontal="left" vertical="top" wrapText="1"/>
    </xf>
    <xf numFmtId="167" fontId="23" fillId="6" borderId="5" xfId="10" applyNumberFormat="1" applyFont="1" applyFill="1" applyBorder="1" applyAlignment="1">
      <alignment horizontal="right"/>
    </xf>
    <xf numFmtId="0" fontId="0" fillId="6" borderId="5" xfId="0" applyFill="1" applyBorder="1"/>
    <xf numFmtId="0" fontId="9" fillId="6" borderId="0" xfId="0" applyFont="1" applyFill="1" applyAlignment="1">
      <alignment horizontal="left" vertical="top" wrapText="1"/>
    </xf>
    <xf numFmtId="167" fontId="14" fillId="6" borderId="0" xfId="0" applyNumberFormat="1" applyFont="1" applyFill="1" applyAlignment="1">
      <alignment horizontal="right"/>
    </xf>
    <xf numFmtId="0" fontId="14" fillId="6" borderId="0" xfId="0" applyFont="1" applyFill="1" applyAlignment="1">
      <alignment horizontal="right"/>
    </xf>
    <xf numFmtId="164" fontId="14" fillId="8" borderId="0" xfId="5" applyFont="1" applyFill="1"/>
    <xf numFmtId="176" fontId="0" fillId="6" borderId="0" xfId="0" applyNumberFormat="1" applyFill="1"/>
    <xf numFmtId="15" fontId="14" fillId="7" borderId="0" xfId="0" applyNumberFormat="1" applyFont="1" applyFill="1" applyAlignment="1">
      <alignment horizontal="right"/>
    </xf>
    <xf numFmtId="0" fontId="26" fillId="6" borderId="0" xfId="8" applyFont="1" applyFill="1" applyBorder="1" applyAlignment="1"/>
    <xf numFmtId="17" fontId="14" fillId="6" borderId="0" xfId="0" applyNumberFormat="1" applyFont="1" applyFill="1" applyAlignment="1">
      <alignment horizontal="right"/>
    </xf>
    <xf numFmtId="0" fontId="14" fillId="6" borderId="0" xfId="0" applyFont="1" applyFill="1"/>
    <xf numFmtId="174" fontId="0" fillId="6" borderId="0" xfId="0" applyNumberFormat="1" applyFill="1"/>
    <xf numFmtId="10" fontId="0" fillId="6" borderId="0" xfId="0" applyNumberFormat="1" applyFill="1"/>
    <xf numFmtId="15" fontId="14" fillId="6" borderId="0" xfId="0" applyNumberFormat="1" applyFont="1" applyFill="1" applyAlignment="1">
      <alignment horizontal="right"/>
    </xf>
    <xf numFmtId="0" fontId="23" fillId="6" borderId="0" xfId="0" applyFont="1" applyFill="1" applyAlignment="1">
      <alignment vertical="center"/>
    </xf>
    <xf numFmtId="3" fontId="4" fillId="6" borderId="47" xfId="0" applyNumberFormat="1" applyFont="1" applyFill="1" applyBorder="1"/>
    <xf numFmtId="3" fontId="57" fillId="9" borderId="48" xfId="0" applyNumberFormat="1" applyFont="1" applyFill="1" applyBorder="1" applyAlignment="1">
      <alignment horizontal="right" vertical="center"/>
    </xf>
    <xf numFmtId="3" fontId="42" fillId="6" borderId="5" xfId="0" applyNumberFormat="1" applyFont="1" applyFill="1" applyBorder="1" applyAlignment="1">
      <alignment horizontal="right"/>
    </xf>
    <xf numFmtId="3" fontId="42" fillId="6" borderId="48" xfId="0" applyNumberFormat="1" applyFont="1" applyFill="1" applyBorder="1" applyAlignment="1">
      <alignment horizontal="right"/>
    </xf>
    <xf numFmtId="0" fontId="42" fillId="6" borderId="5" xfId="0" applyFont="1" applyFill="1" applyBorder="1" applyAlignment="1">
      <alignment horizontal="left" vertical="top" wrapText="1"/>
    </xf>
    <xf numFmtId="167" fontId="42" fillId="9" borderId="44" xfId="10" applyNumberFormat="1" applyFont="1" applyFill="1" applyBorder="1" applyAlignment="1">
      <alignment horizontal="right"/>
    </xf>
    <xf numFmtId="167" fontId="42" fillId="6" borderId="44" xfId="10" applyNumberFormat="1" applyFont="1" applyFill="1" applyBorder="1" applyAlignment="1">
      <alignment horizontal="right"/>
    </xf>
    <xf numFmtId="0" fontId="23" fillId="6" borderId="0" xfId="0" applyFont="1" applyFill="1" applyAlignment="1">
      <alignment horizontal="left" vertical="top" wrapText="1"/>
    </xf>
    <xf numFmtId="167" fontId="23" fillId="6" borderId="26" xfId="10" applyNumberFormat="1" applyFont="1" applyFill="1" applyBorder="1" applyAlignment="1">
      <alignment horizontal="right"/>
    </xf>
    <xf numFmtId="167" fontId="42" fillId="6" borderId="49" xfId="10" applyNumberFormat="1" applyFont="1" applyFill="1" applyBorder="1" applyAlignment="1">
      <alignment horizontal="right"/>
    </xf>
    <xf numFmtId="167" fontId="42" fillId="9" borderId="49" xfId="10" applyNumberFormat="1" applyFont="1" applyFill="1" applyBorder="1" applyAlignment="1">
      <alignment horizontal="right"/>
    </xf>
    <xf numFmtId="0" fontId="23" fillId="6" borderId="0" xfId="0" applyFont="1" applyFill="1" applyAlignment="1">
      <alignment horizontal="left" vertical="center"/>
    </xf>
    <xf numFmtId="167" fontId="42" fillId="6" borderId="48" xfId="10" applyNumberFormat="1" applyFont="1" applyFill="1" applyBorder="1" applyAlignment="1">
      <alignment horizontal="right"/>
    </xf>
    <xf numFmtId="167" fontId="42" fillId="6" borderId="50" xfId="10" applyNumberFormat="1" applyFont="1" applyFill="1" applyBorder="1" applyAlignment="1">
      <alignment horizontal="right"/>
    </xf>
    <xf numFmtId="3" fontId="42" fillId="6" borderId="48" xfId="10" applyNumberFormat="1" applyFont="1" applyFill="1" applyBorder="1" applyAlignment="1">
      <alignment horizontal="right"/>
    </xf>
    <xf numFmtId="0" fontId="40" fillId="6" borderId="45" xfId="0" applyFont="1" applyFill="1" applyBorder="1" applyAlignment="1">
      <alignment horizontal="right"/>
    </xf>
    <xf numFmtId="0" fontId="0" fillId="6" borderId="45" xfId="0" applyFill="1" applyBorder="1"/>
    <xf numFmtId="3" fontId="0" fillId="6" borderId="45" xfId="0" applyNumberFormat="1" applyFill="1" applyBorder="1"/>
    <xf numFmtId="0" fontId="4" fillId="10" borderId="52" xfId="0" applyFont="1" applyFill="1" applyBorder="1"/>
    <xf numFmtId="0" fontId="16" fillId="6" borderId="45" xfId="0" applyFont="1" applyFill="1" applyBorder="1"/>
    <xf numFmtId="0" fontId="0" fillId="0" borderId="0" xfId="0" applyAlignment="1">
      <alignment horizontal="left"/>
    </xf>
    <xf numFmtId="0" fontId="42" fillId="6" borderId="0" xfId="0" applyFont="1" applyFill="1" applyAlignment="1">
      <alignment horizontal="center" wrapText="1"/>
    </xf>
    <xf numFmtId="167" fontId="42" fillId="6" borderId="2" xfId="10" applyNumberFormat="1" applyFont="1" applyFill="1" applyBorder="1" applyAlignment="1">
      <alignment horizontal="right" wrapText="1"/>
    </xf>
    <xf numFmtId="0" fontId="42" fillId="6" borderId="5" xfId="0" applyFont="1" applyFill="1" applyBorder="1" applyAlignment="1">
      <alignment horizontal="center" wrapText="1"/>
    </xf>
    <xf numFmtId="0" fontId="55" fillId="6" borderId="0" xfId="16" applyFont="1" applyFill="1" applyAlignment="1">
      <alignment vertical="top" wrapText="1"/>
    </xf>
    <xf numFmtId="0" fontId="4" fillId="10" borderId="47" xfId="0" applyFont="1" applyFill="1" applyBorder="1" applyAlignment="1">
      <alignment horizontal="left"/>
    </xf>
    <xf numFmtId="0" fontId="4" fillId="10" borderId="47" xfId="0" applyFont="1" applyFill="1" applyBorder="1"/>
    <xf numFmtId="3" fontId="42" fillId="6" borderId="0" xfId="0" applyNumberFormat="1" applyFont="1" applyFill="1" applyAlignment="1">
      <alignment horizontal="right"/>
    </xf>
    <xf numFmtId="3" fontId="57" fillId="6" borderId="0" xfId="0" applyNumberFormat="1" applyFont="1" applyFill="1" applyAlignment="1">
      <alignment horizontal="right" vertical="center"/>
    </xf>
    <xf numFmtId="0" fontId="26" fillId="6" borderId="0" xfId="8" applyFont="1" applyFill="1"/>
    <xf numFmtId="43" fontId="0" fillId="6" borderId="0" xfId="0" applyNumberFormat="1" applyFill="1"/>
    <xf numFmtId="164" fontId="59" fillId="0" borderId="0" xfId="17" applyNumberFormat="1" applyFont="1" applyFill="1" applyBorder="1" applyAlignment="1">
      <alignment horizontal="left" vertical="center"/>
    </xf>
    <xf numFmtId="164" fontId="60" fillId="0" borderId="0" xfId="5" applyFont="1"/>
    <xf numFmtId="164" fontId="11" fillId="0" borderId="0" xfId="5"/>
    <xf numFmtId="0" fontId="13" fillId="0" borderId="0" xfId="7"/>
    <xf numFmtId="0" fontId="14" fillId="0" borderId="0" xfId="7" applyFont="1" applyAlignment="1">
      <alignment horizontal="left" vertical="center"/>
    </xf>
    <xf numFmtId="185" fontId="18" fillId="0" borderId="54" xfId="7" applyNumberFormat="1" applyFont="1" applyBorder="1" applyAlignment="1">
      <alignment horizontal="center" vertical="center" wrapText="1"/>
    </xf>
    <xf numFmtId="3" fontId="21" fillId="0" borderId="55" xfId="18" applyNumberFormat="1" applyFont="1" applyFill="1" applyBorder="1" applyAlignment="1">
      <alignment horizontal="center" vertical="center"/>
    </xf>
    <xf numFmtId="4" fontId="21" fillId="0" borderId="55" xfId="18" applyNumberFormat="1" applyFont="1" applyFill="1" applyBorder="1" applyAlignment="1">
      <alignment horizontal="center" vertical="center"/>
    </xf>
    <xf numFmtId="0" fontId="18" fillId="0" borderId="0" xfId="7" applyFont="1" applyAlignment="1">
      <alignment vertical="center"/>
    </xf>
    <xf numFmtId="1" fontId="18" fillId="0" borderId="0" xfId="19" applyNumberFormat="1" applyFont="1" applyAlignment="1">
      <alignment vertical="center"/>
    </xf>
    <xf numFmtId="0" fontId="14" fillId="0" borderId="0" xfId="20" applyFont="1" applyFill="1"/>
    <xf numFmtId="3" fontId="21" fillId="0" borderId="0" xfId="18" applyNumberFormat="1" applyFont="1" applyFill="1" applyAlignment="1">
      <alignment horizontal="center" vertical="center"/>
    </xf>
    <xf numFmtId="4" fontId="63" fillId="0" borderId="0" xfId="20" applyNumberFormat="1" applyFont="1" applyFill="1" applyAlignment="1">
      <alignment horizontal="center" vertical="center"/>
    </xf>
    <xf numFmtId="4" fontId="21" fillId="0" borderId="0" xfId="18" applyNumberFormat="1" applyFont="1" applyFill="1" applyAlignment="1">
      <alignment horizontal="center" vertical="center"/>
    </xf>
    <xf numFmtId="15" fontId="14" fillId="0" borderId="0" xfId="5" applyNumberFormat="1" applyFont="1" applyAlignment="1">
      <alignment horizontal="left"/>
    </xf>
    <xf numFmtId="17" fontId="14" fillId="0" borderId="0" xfId="5" applyNumberFormat="1" applyFont="1" applyAlignment="1">
      <alignment horizontal="left"/>
    </xf>
    <xf numFmtId="2" fontId="21" fillId="0" borderId="0" xfId="21" applyNumberFormat="1" applyFont="1" applyFill="1" applyAlignment="1">
      <alignment horizontal="center" vertical="center"/>
    </xf>
    <xf numFmtId="187" fontId="21" fillId="0" borderId="0" xfId="18" applyNumberFormat="1" applyFont="1" applyFill="1" applyAlignment="1">
      <alignment horizontal="center" vertical="center"/>
    </xf>
    <xf numFmtId="164" fontId="14" fillId="0" borderId="0" xfId="5" applyFont="1" applyAlignment="1">
      <alignment horizontal="right"/>
    </xf>
    <xf numFmtId="0" fontId="64" fillId="0" borderId="0" xfId="20" applyFont="1" applyFill="1"/>
    <xf numFmtId="15" fontId="14" fillId="0" borderId="0" xfId="5" applyNumberFormat="1" applyFont="1" applyAlignment="1">
      <alignment horizontal="right"/>
    </xf>
    <xf numFmtId="164" fontId="14" fillId="0" borderId="0" xfId="5" applyFont="1" applyAlignment="1">
      <alignment horizontal="left"/>
    </xf>
    <xf numFmtId="0" fontId="0" fillId="11" borderId="39" xfId="0" applyFill="1" applyBorder="1" applyAlignment="1">
      <alignment horizontal="center"/>
    </xf>
    <xf numFmtId="167" fontId="0" fillId="11" borderId="39" xfId="1" applyNumberFormat="1" applyFont="1" applyFill="1" applyBorder="1"/>
    <xf numFmtId="168" fontId="0" fillId="11" borderId="39" xfId="2" applyNumberFormat="1" applyFont="1" applyFill="1" applyBorder="1" applyAlignment="1">
      <alignment horizontal="center"/>
    </xf>
    <xf numFmtId="172" fontId="0" fillId="11" borderId="39" xfId="0" applyNumberFormat="1" applyFill="1" applyBorder="1" applyAlignment="1">
      <alignment horizontal="center"/>
    </xf>
    <xf numFmtId="167" fontId="0" fillId="11" borderId="39" xfId="0" applyNumberFormat="1" applyFill="1" applyBorder="1"/>
    <xf numFmtId="0" fontId="12" fillId="0" borderId="39" xfId="0" applyFont="1" applyBorder="1" applyAlignment="1">
      <alignment horizontal="left" indent="2"/>
    </xf>
    <xf numFmtId="0" fontId="12" fillId="0" borderId="39" xfId="0" applyFont="1" applyBorder="1" applyAlignment="1">
      <alignment horizontal="left" indent="4"/>
    </xf>
    <xf numFmtId="0" fontId="5" fillId="12" borderId="39" xfId="0" applyFont="1" applyFill="1" applyBorder="1" applyAlignment="1">
      <alignment horizontal="center"/>
    </xf>
    <xf numFmtId="0" fontId="4" fillId="11" borderId="39" xfId="0" applyFont="1" applyFill="1" applyBorder="1"/>
    <xf numFmtId="168" fontId="0" fillId="0" borderId="0" xfId="2" applyNumberFormat="1" applyFont="1" applyAlignment="1">
      <alignment horizontal="center"/>
    </xf>
    <xf numFmtId="10" fontId="0" fillId="13" borderId="39" xfId="2" applyNumberFormat="1" applyFont="1" applyFill="1" applyBorder="1" applyAlignment="1">
      <alignment horizontal="center"/>
    </xf>
    <xf numFmtId="0" fontId="0" fillId="13" borderId="0" xfId="0" applyFill="1"/>
    <xf numFmtId="0" fontId="12" fillId="0" borderId="0" xfId="0" quotePrefix="1" applyFont="1"/>
    <xf numFmtId="0" fontId="5" fillId="12" borderId="39" xfId="0" applyFont="1" applyFill="1" applyBorder="1" applyAlignment="1">
      <alignment horizontal="center"/>
    </xf>
    <xf numFmtId="0" fontId="5" fillId="12" borderId="39" xfId="0" applyFont="1" applyFill="1" applyBorder="1" applyAlignment="1">
      <alignment horizontal="center" vertical="top"/>
    </xf>
    <xf numFmtId="0" fontId="3" fillId="12" borderId="37" xfId="0" applyFont="1" applyFill="1" applyBorder="1" applyAlignment="1">
      <alignment horizontal="center" vertical="center"/>
    </xf>
    <xf numFmtId="0" fontId="3" fillId="12" borderId="45" xfId="0" applyFont="1" applyFill="1" applyBorder="1" applyAlignment="1">
      <alignment horizontal="center" vertical="center"/>
    </xf>
    <xf numFmtId="0" fontId="3" fillId="12" borderId="39" xfId="0" applyFont="1" applyFill="1" applyBorder="1" applyAlignment="1">
      <alignment horizontal="center" vertical="center" wrapText="1"/>
    </xf>
    <xf numFmtId="0" fontId="42" fillId="6" borderId="3" xfId="0" applyFont="1" applyFill="1" applyBorder="1" applyAlignment="1">
      <alignment horizontal="left" vertical="center"/>
    </xf>
    <xf numFmtId="0" fontId="42" fillId="6" borderId="0" xfId="0" applyFont="1" applyFill="1" applyAlignment="1">
      <alignment horizontal="left" vertical="center"/>
    </xf>
    <xf numFmtId="0" fontId="42" fillId="6" borderId="5" xfId="0" applyFont="1" applyFill="1" applyBorder="1" applyAlignment="1">
      <alignment horizontal="left" vertical="center"/>
    </xf>
    <xf numFmtId="0" fontId="42" fillId="6" borderId="46" xfId="0" applyFont="1" applyFill="1" applyBorder="1" applyAlignment="1">
      <alignment horizontal="center"/>
    </xf>
    <xf numFmtId="0" fontId="42" fillId="6" borderId="3" xfId="0" applyFont="1" applyFill="1" applyBorder="1" applyAlignment="1">
      <alignment horizontal="center" vertical="center" wrapText="1"/>
    </xf>
    <xf numFmtId="0" fontId="42" fillId="6" borderId="5" xfId="0" applyFont="1" applyFill="1" applyBorder="1" applyAlignment="1">
      <alignment horizontal="center" vertical="center" wrapText="1"/>
    </xf>
    <xf numFmtId="0" fontId="9" fillId="6" borderId="0" xfId="0" applyFont="1" applyFill="1" applyAlignment="1">
      <alignment horizontal="left" vertical="top" wrapText="1"/>
    </xf>
    <xf numFmtId="0" fontId="42" fillId="6" borderId="45" xfId="0" applyFont="1" applyFill="1" applyBorder="1" applyAlignment="1">
      <alignment horizontal="center"/>
    </xf>
    <xf numFmtId="0" fontId="42" fillId="6" borderId="43" xfId="0" applyFont="1" applyFill="1" applyBorder="1" applyAlignment="1">
      <alignment horizontal="center"/>
    </xf>
    <xf numFmtId="0" fontId="42" fillId="6" borderId="3" xfId="0" applyFont="1" applyFill="1" applyBorder="1" applyAlignment="1">
      <alignment horizontal="center"/>
    </xf>
    <xf numFmtId="0" fontId="42" fillId="6" borderId="41" xfId="0" applyFont="1" applyFill="1" applyBorder="1" applyAlignment="1">
      <alignment horizontal="center"/>
    </xf>
    <xf numFmtId="0" fontId="42" fillId="6" borderId="42" xfId="0" applyFont="1" applyFill="1" applyBorder="1" applyAlignment="1">
      <alignment horizontal="center" wrapText="1"/>
    </xf>
    <xf numFmtId="0" fontId="42" fillId="6" borderId="51" xfId="0" applyFont="1" applyFill="1" applyBorder="1" applyAlignment="1">
      <alignment horizontal="center" wrapText="1"/>
    </xf>
    <xf numFmtId="0" fontId="42" fillId="6" borderId="43" xfId="0" applyFont="1" applyFill="1" applyBorder="1" applyAlignment="1">
      <alignment horizontal="center" wrapText="1"/>
    </xf>
    <xf numFmtId="0" fontId="42" fillId="6" borderId="50" xfId="0" applyFont="1" applyFill="1" applyBorder="1" applyAlignment="1">
      <alignment horizontal="center" wrapText="1"/>
    </xf>
    <xf numFmtId="0" fontId="29" fillId="6" borderId="12" xfId="0" applyFont="1" applyFill="1" applyBorder="1"/>
    <xf numFmtId="0" fontId="29" fillId="6" borderId="0" xfId="0" applyFont="1" applyFill="1"/>
    <xf numFmtId="0" fontId="29" fillId="6" borderId="13"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xf numFmtId="0" fontId="34" fillId="3" borderId="9" xfId="0" applyFont="1" applyFill="1" applyBorder="1" applyAlignment="1">
      <alignment horizontal="center" vertical="top" wrapText="1"/>
    </xf>
    <xf numFmtId="0" fontId="34" fillId="3" borderId="12" xfId="0" applyFont="1" applyFill="1" applyBorder="1" applyAlignment="1">
      <alignment horizontal="center" vertical="top" wrapText="1"/>
    </xf>
    <xf numFmtId="0" fontId="35" fillId="4" borderId="0" xfId="0" applyFont="1" applyFill="1" applyAlignment="1">
      <alignment horizontal="center" vertical="center" wrapText="1"/>
    </xf>
    <xf numFmtId="0" fontId="35" fillId="3" borderId="11" xfId="0" applyFont="1" applyFill="1" applyBorder="1" applyAlignment="1">
      <alignment horizontal="center" vertical="center" wrapText="1"/>
    </xf>
    <xf numFmtId="0" fontId="35" fillId="3" borderId="13" xfId="0" applyFont="1" applyFill="1" applyBorder="1" applyAlignment="1">
      <alignment horizontal="center" vertical="center" wrapText="1"/>
    </xf>
    <xf numFmtId="0" fontId="29" fillId="6" borderId="20" xfId="0" applyFont="1" applyFill="1" applyBorder="1" applyProtection="1">
      <protection locked="0"/>
    </xf>
    <xf numFmtId="0" fontId="29" fillId="6" borderId="21" xfId="0" applyFont="1" applyFill="1" applyBorder="1" applyProtection="1">
      <protection locked="0"/>
    </xf>
    <xf numFmtId="0" fontId="29" fillId="6" borderId="22" xfId="0" applyFont="1" applyFill="1" applyBorder="1" applyProtection="1">
      <protection locked="0"/>
    </xf>
    <xf numFmtId="0" fontId="29" fillId="6" borderId="23" xfId="0" applyFont="1" applyFill="1" applyBorder="1"/>
    <xf numFmtId="0" fontId="29" fillId="6" borderId="24" xfId="0" applyFont="1" applyFill="1" applyBorder="1"/>
    <xf numFmtId="0" fontId="29" fillId="6" borderId="25" xfId="0" applyFont="1" applyFill="1" applyBorder="1"/>
    <xf numFmtId="0" fontId="29" fillId="6" borderId="12" xfId="0" applyFont="1" applyFill="1" applyBorder="1" applyProtection="1">
      <protection locked="0"/>
    </xf>
    <xf numFmtId="0" fontId="29" fillId="6" borderId="0" xfId="0" applyFont="1" applyFill="1" applyProtection="1">
      <protection locked="0"/>
    </xf>
    <xf numFmtId="0" fontId="29" fillId="6" borderId="13" xfId="0" applyFont="1" applyFill="1" applyBorder="1" applyProtection="1">
      <protection locked="0"/>
    </xf>
    <xf numFmtId="0" fontId="5" fillId="12" borderId="39" xfId="0" applyFont="1" applyFill="1" applyBorder="1" applyAlignment="1">
      <alignment horizontal="center" vertical="center" wrapText="1"/>
    </xf>
    <xf numFmtId="0" fontId="0" fillId="0" borderId="0" xfId="0" applyFont="1"/>
  </cellXfs>
  <cellStyles count="22">
    <cellStyle name="Comma" xfId="1" builtinId="3"/>
    <cellStyle name="Comma 2 2" xfId="10" xr:uid="{6220E47C-C0F6-46BD-AB70-9A768A65B663}"/>
    <cellStyle name="Comma 2 3" xfId="18" xr:uid="{7EB2443A-7ACE-4839-9B24-39430CE879E9}"/>
    <cellStyle name="Heading 1" xfId="3" builtinId="16"/>
    <cellStyle name="Heading 1 2" xfId="17" xr:uid="{DAC932A1-0634-4447-8CB9-057AB556CC45}"/>
    <cellStyle name="Hyperlink" xfId="4" builtinId="8"/>
    <cellStyle name="Hyperlink 2" xfId="8" xr:uid="{C1984FA0-4438-4382-ADC9-5A643876D243}"/>
    <cellStyle name="Hyperlink 3" xfId="9" xr:uid="{2103493B-F846-4FEE-8E3F-989946765A10}"/>
    <cellStyle name="Hyperlink 4" xfId="20" xr:uid="{B8789050-8C10-4B7B-93FE-E5ED1AB6A6C8}"/>
    <cellStyle name="Normal" xfId="0" builtinId="0"/>
    <cellStyle name="Normal 12" xfId="14" xr:uid="{B22B5068-BA8E-46CF-BD5D-05F5B7D92A13}"/>
    <cellStyle name="Normal 13" xfId="5" xr:uid="{AC76DC37-2E22-45BD-BC27-842F3C6F5915}"/>
    <cellStyle name="Normal 13 2" xfId="11" xr:uid="{DC469F7C-D9C2-471B-8012-47B9F9BEAF39}"/>
    <cellStyle name="Normal 13 3" xfId="19" xr:uid="{D4B142E1-C593-4D00-8506-4B60CBFB8DEF}"/>
    <cellStyle name="Normal 14" xfId="7" xr:uid="{834F9738-5077-40AB-B102-1FCF43041DDF}"/>
    <cellStyle name="Normal 4 2" xfId="13" xr:uid="{1EBE5E67-9381-4DE3-86F9-2F7D54CF03C0}"/>
    <cellStyle name="Normal 4 2 2" xfId="15" xr:uid="{3CC02EE8-E3D3-43FA-9045-DB1C872F96A3}"/>
    <cellStyle name="Normal 9" xfId="6" xr:uid="{2C913D45-DA8E-4217-A64B-DD7E48389125}"/>
    <cellStyle name="Normal 9 2" xfId="12" xr:uid="{3FB5D9E3-F4E4-4B66-BF51-45BC2DBA08E1}"/>
    <cellStyle name="Normal_Raw Table A8" xfId="16" xr:uid="{748C2521-CF89-471A-8D41-837251DB8C05}"/>
    <cellStyle name="Percent" xfId="2" builtinId="5"/>
    <cellStyle name="Percent 2" xfId="21" xr:uid="{8076D78A-7C3D-4822-A816-FFF3387CA5E0}"/>
  </cellStyles>
  <dxfs count="124">
    <dxf>
      <font>
        <b val="0"/>
        <i val="0"/>
        <strike val="0"/>
        <condense val="0"/>
        <extend val="0"/>
        <outline val="0"/>
        <shadow val="0"/>
        <u val="none"/>
        <vertAlign val="baseline"/>
        <sz val="11"/>
        <color theme="1"/>
        <name val="Calibri"/>
        <family val="2"/>
        <scheme val="minor"/>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numFmt numFmtId="165" formatCode="[=0]0;[&lt;0.5]&quot;[low]&quot;;#,##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0"/>
        <color theme="1"/>
        <name val="Arial"/>
        <family val="2"/>
        <scheme val="none"/>
      </font>
    </dxf>
    <dxf>
      <border outline="0">
        <bottom style="thin">
          <color auto="1"/>
        </bottom>
      </border>
    </dxf>
    <dxf>
      <font>
        <b val="0"/>
        <i val="0"/>
        <strike val="0"/>
        <condense val="0"/>
        <extend val="0"/>
        <outline val="0"/>
        <shadow val="0"/>
        <u val="none"/>
        <vertAlign val="baseline"/>
        <sz val="10"/>
        <color indexed="8"/>
        <name val="Arial"/>
        <family val="2"/>
        <scheme val="none"/>
      </font>
      <fill>
        <patternFill patternType="none">
          <fgColor indexed="64"/>
          <bgColor indexed="65"/>
        </patternFill>
      </fill>
      <alignment horizontal="left" vertical="top" textRotation="0" wrapText="1" indent="0" justifyLastLine="0" shrinkToFit="0" readingOrder="0"/>
    </dxf>
    <dxf>
      <border>
        <bottom style="medium">
          <color indexed="64"/>
        </bottom>
      </border>
    </dxf>
    <dxf>
      <font>
        <b/>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numFmt numFmtId="166" formatCode="[=0]0;[&lt;0.005]&quot;[low]&quot;;#,##0.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6" formatCode="[=0]0;[&lt;0.005]&quot;[low]&quot;;#,##0.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5" formatCode="[=0]0;[&lt;0.5]&quot;[low]&quot;;#,##0"/>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10"/>
        <color auto="1"/>
        <name val="Arial"/>
        <family val="2"/>
        <scheme val="none"/>
      </font>
      <alignment horizontal="right" vertical="top" textRotation="0" wrapText="1" indent="0" justifyLastLine="0" shrinkToFit="0" readingOrder="0"/>
    </dxf>
    <dxf>
      <fill>
        <patternFill patternType="none">
          <bgColor auto="1"/>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bgColor auto="1"/>
        </patternFill>
      </fill>
    </dxf>
    <dxf>
      <border outline="0">
        <bottom style="thin">
          <color indexed="64"/>
        </bottom>
      </border>
    </dxf>
    <dxf>
      <fill>
        <patternFill patternType="none">
          <bgColor auto="1"/>
        </patternFill>
      </fill>
      <alignment horizontal="left" vertical="bottom" textRotation="0" indent="0" justifyLastLine="0" shrinkToFit="0" readingOrder="0"/>
    </dxf>
    <dxf>
      <font>
        <b/>
      </font>
    </dxf>
    <dxf>
      <font>
        <b/>
      </font>
      <numFmt numFmtId="3" formatCode="#,##0"/>
    </dxf>
    <dxf>
      <font>
        <b/>
      </font>
    </dxf>
    <dxf>
      <font>
        <b/>
      </font>
    </dxf>
    <dxf>
      <font>
        <b/>
      </font>
    </dxf>
    <dxf>
      <font>
        <b/>
        <i val="0"/>
        <strike val="0"/>
        <condense val="0"/>
        <extend val="0"/>
        <outline val="0"/>
        <shadow val="0"/>
        <u val="none"/>
        <vertAlign val="baseline"/>
        <sz val="10"/>
        <color auto="1"/>
        <name val="Arial"/>
        <family val="2"/>
        <scheme val="none"/>
      </font>
      <numFmt numFmtId="3" formatCode="#,##0"/>
      <fill>
        <patternFill patternType="solid">
          <fgColor indexed="64"/>
          <bgColor theme="0"/>
        </patternFill>
      </fill>
      <alignment horizontal="general" vertical="center" textRotation="0" wrapText="0" indent="0" justifyLastLine="0" shrinkToFit="0" readingOrder="0"/>
    </dxf>
    <dxf>
      <border outline="0">
        <bottom style="medium">
          <color indexed="64"/>
        </bottom>
      </border>
    </dxf>
    <dxf>
      <border>
        <bottom style="medium">
          <color rgb="FF000000"/>
        </bottom>
      </border>
    </dxf>
    <dxf>
      <font>
        <b/>
      </font>
    </dxf>
  </dxfs>
  <tableStyles count="1" defaultTableStyle="TableStyleMedium2" defaultPivotStyle="PivotStyleLight16">
    <tableStyle name="Table Style 1" pivot="0" count="0" xr9:uid="{7F7E3951-829F-4724-96C6-7AD867EE8D70}"/>
  </tableStyles>
  <colors>
    <mruColors>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677147</xdr:colOff>
      <xdr:row>23</xdr:row>
      <xdr:rowOff>86189</xdr:rowOff>
    </xdr:to>
    <xdr:pic>
      <xdr:nvPicPr>
        <xdr:cNvPr id="2" name="Picture 1">
          <a:extLst>
            <a:ext uri="{FF2B5EF4-FFF2-40B4-BE49-F238E27FC236}">
              <a16:creationId xmlns:a16="http://schemas.microsoft.com/office/drawing/2014/main" id="{682B4E6E-8FB6-4246-9B95-88D48CF80BBB}"/>
            </a:ext>
          </a:extLst>
        </xdr:cNvPr>
        <xdr:cNvPicPr>
          <a:picLocks noChangeAspect="1"/>
        </xdr:cNvPicPr>
      </xdr:nvPicPr>
      <xdr:blipFill>
        <a:blip xmlns:r="http://schemas.openxmlformats.org/officeDocument/2006/relationships" r:embed="rId1"/>
        <a:stretch>
          <a:fillRect/>
        </a:stretch>
      </xdr:blipFill>
      <xdr:spPr>
        <a:xfrm>
          <a:off x="679450" y="889000"/>
          <a:ext cx="5579347" cy="33881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kulasinghe/AppData/Local/Microsoft/Windows/INetCache/IE/0GLL71T9/Additional%20tables_working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c.vault.dfid.gov.uk/otcsdav/nodes/1543545/SID%202016%20Tables%20-%20A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MacKay/AppData/Roaming/OpenText/OTEdit/EC_vault/c1543545/SID%202016%20Tables%20-%20AM.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kulasinghe/AppData/Local/Microsoft/Windows/INetCache/IE/0GLL71T9/SID%202016%20Tables%20-%20A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hughes/Downloads/Additional-Tables-Standard-2020a%20(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shughes/Downloads/Additional-Tables-Standard-2020a%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lice-marshall/AppData/Local/Microsoft/Windows/Temporary%20Internet%20Files/Content.IE5/ECW67WFP/Tables_workings_v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RHMTFMuneer1/AppData/Local/Microsoft/Windows/INetCache/Content.Outlook/KP1MAI9F/25%20Nov%20-%20AS14%20tall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fid.sharepoint.com/sites/ODAreporting/Shared%20Documents/General/Imputed%20Multilateral%20Shares/Table-A9_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ODAreporting/Shared%20Documents/General/Imputed%20Multilateral%20Shares/Table-A9_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lice-marshall/AppData+Raw_TabC3!$A$2:$S$31/Local/Microsoft/Windows/Temporary%20Internet%20Files/Content.IE5/ECW67WFP/Tables_workings_v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ice-marshall/AppData/Local/Microsoft/Windows/Temporary%20Internet%20Files/Content.IE5/PJBVU2OL/Additional%20tables_working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fid.sharepoint.com/sites/ODAreporting/Shared%20Documents/General/Imputed%20Multilateral%20Shares/Table_A10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ites/ODAreporting/Shared%20Documents/General/Imputed%20Multilateral%20Shares/Table_A10_201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Groups\Documents%20and%20research\Admin\Marcus\Forecast%20errors\Forecast%20Errors%20-%20autum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Archive\Autumn%202015\Charts%20and%20Tables\Chapter%203\NED%20AS15.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shughes/Downloads/Additional-Tables-Stat-Intern-Dev-Final-UK-Aid-Spend-2018-7April20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shughes/Downloads/Additional-Tables-Standard-2020a%20(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kyv/Open/OSCAR%20Chart%20of%20Accounts%7bdb5-doc4461604-ma4-mi1%7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March%20Budget%202021\Charts%20and%20tables\WebCaTs\Chapter%202\NED%20Webcat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shughes/Downloads/Excel-Tables-Standard-2020a%20(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MacKay/AppData/Roaming/OpenText/OTEdit/EC_vault/c16056419/Additional%20tables_working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ice-marshall/AppData/Local/Microsoft/Windows/Temporary%20Internet%20Files/Content.IE5/QLSWG9DT/Additional%20tables_work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A1"/>
      <sheetName val="Raw_Table_A1"/>
      <sheetName val="Table_A2"/>
      <sheetName val="Raw_Table_A2"/>
      <sheetName val="Table_A3"/>
      <sheetName val="Raw_Table_A3"/>
      <sheetName val="Table_A4a"/>
      <sheetName val="Raw_Table_A4a"/>
      <sheetName val="Table_A4b"/>
      <sheetName val="Raw_Table_A4b"/>
      <sheetName val="Table_A4c"/>
      <sheetName val="Raw_Table_A4c"/>
      <sheetName val="Table_A4d"/>
      <sheetName val="Raw_Table_A4d"/>
      <sheetName val="Table_A4e"/>
      <sheetName val="Raw_Table_A4e"/>
      <sheetName val="Table_A4f"/>
      <sheetName val="Raw_Table_A4f"/>
      <sheetName val="Table_A4g"/>
      <sheetName val="Raw_Table_A4g"/>
      <sheetName val="Table_A5"/>
      <sheetName val="Raw_Table_A5"/>
      <sheetName val="Table_A6"/>
      <sheetName val="Raw_Table_A6"/>
      <sheetName val="Raw_Table_A7"/>
      <sheetName val="Table_A8"/>
      <sheetName val="Raw_Table_A8"/>
      <sheetName val="Table_A9"/>
      <sheetName val="Table_A10"/>
      <sheetName val="Table_A7"/>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Raw Table A7"/>
      <sheetName val="Table A8"/>
      <sheetName val="Raw Table A8"/>
      <sheetName val="Table A9"/>
      <sheetName val="Table A10"/>
      <sheetName val="Table A7"/>
    </sheetNames>
    <sheetDataSet>
      <sheetData sheetId="0" refreshError="1"/>
      <sheetData sheetId="1"/>
      <sheetData sheetId="2"/>
      <sheetData sheetId="3"/>
      <sheetData sheetId="4">
        <row r="7">
          <cell r="B7" t="str">
            <v>1</v>
          </cell>
        </row>
      </sheetData>
      <sheetData sheetId="5"/>
      <sheetData sheetId="6">
        <row r="5">
          <cell r="B5" t="str">
            <v>1</v>
          </cell>
        </row>
      </sheetData>
      <sheetData sheetId="7"/>
      <sheetData sheetId="8"/>
      <sheetData sheetId="9"/>
      <sheetData sheetId="10"/>
      <sheetData sheetId="11"/>
      <sheetData sheetId="12">
        <row r="7">
          <cell r="B7" t="str">
            <v>America, regional</v>
          </cell>
        </row>
      </sheetData>
      <sheetData sheetId="13"/>
      <sheetData sheetId="14"/>
      <sheetData sheetId="15"/>
      <sheetData sheetId="16"/>
      <sheetData sheetId="17"/>
      <sheetData sheetId="18">
        <row r="6">
          <cell r="B6" t="str">
            <v>Afghanistan</v>
          </cell>
        </row>
      </sheetData>
      <sheetData sheetId="19"/>
      <sheetData sheetId="20"/>
      <sheetData sheetId="21"/>
      <sheetData sheetId="22">
        <row r="5">
          <cell r="B5" t="str">
            <v>Afghanistan</v>
          </cell>
        </row>
      </sheetData>
      <sheetData sheetId="23"/>
      <sheetData sheetId="24">
        <row r="7">
          <cell r="B7" t="str">
            <v>Africa</v>
          </cell>
        </row>
      </sheetData>
      <sheetData sheetId="25">
        <row r="5">
          <cell r="C5" t="str">
            <v>Education, level unspecified</v>
          </cell>
        </row>
      </sheetData>
      <sheetData sheetId="26"/>
      <sheetData sheetId="27">
        <row r="9">
          <cell r="B9" t="str">
            <v>Advance Market Commitments</v>
          </cell>
        </row>
      </sheetData>
      <sheetData sheetId="28"/>
      <sheetData sheetId="29"/>
      <sheetData sheetId="30"/>
      <sheetData sheetId="31" refreshError="1"/>
      <sheetData sheetId="32" refreshError="1"/>
      <sheetData sheetId="33" refreshError="1"/>
      <sheetData sheetId="34" refreshError="1">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1930485.8039599997</v>
          </cell>
          <cell r="AN7">
            <v>0.8944851053266154</v>
          </cell>
          <cell r="AO7">
            <v>3506572.0821709996</v>
          </cell>
          <cell r="AP7">
            <v>0.78387300702494622</v>
          </cell>
          <cell r="AQ7">
            <v>4334998.8812199933</v>
          </cell>
          <cell r="AR7">
            <v>0.78657480504080268</v>
          </cell>
          <cell r="AS7">
            <v>2226930.5954100001</v>
          </cell>
          <cell r="AT7">
            <v>0.87325637743571438</v>
          </cell>
          <cell r="AU7">
            <v>3501746.744796</v>
          </cell>
          <cell r="AV7">
            <v>0.72276804007872542</v>
          </cell>
          <cell r="AW7">
            <v>4145286.7457199995</v>
          </cell>
          <cell r="AX7">
            <v>0.69143905553154572</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0.21612699297505386</v>
          </cell>
          <cell r="AQ8">
            <v>1176236.4818235936</v>
          </cell>
          <cell r="AR8">
            <v>0.21342519495919582</v>
          </cell>
          <cell r="AS8">
            <v>323214.64595577074</v>
          </cell>
          <cell r="AT8">
            <v>0.12674362256428492</v>
          </cell>
          <cell r="AU8">
            <v>1343164.1403264001</v>
          </cell>
          <cell r="AV8">
            <v>0.27723195992127458</v>
          </cell>
          <cell r="AW8">
            <v>1849871.7755661702</v>
          </cell>
          <cell r="AX8">
            <v>0.30856094446845617</v>
          </cell>
        </row>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3.6103768057200898E-3</v>
          </cell>
          <cell r="AS9">
            <v>0</v>
          </cell>
          <cell r="AT9">
            <v>0</v>
          </cell>
          <cell r="AU9">
            <v>0</v>
          </cell>
          <cell r="AV9">
            <v>0</v>
          </cell>
          <cell r="AW9">
            <v>23653.232133106299</v>
          </cell>
          <cell r="AX9">
            <v>3.9453889416141584E-3</v>
          </cell>
        </row>
        <row r="10">
          <cell r="B10" t="str">
            <v>CDC Group PLC</v>
          </cell>
          <cell r="C10">
            <v>0</v>
          </cell>
          <cell r="D10">
            <v>0</v>
          </cell>
          <cell r="E10">
            <v>0</v>
          </cell>
          <cell r="F10">
            <v>0</v>
          </cell>
          <cell r="G10">
            <v>233305.12000000005</v>
          </cell>
          <cell r="H10">
            <v>7.2874429429351406E-2</v>
          </cell>
          <cell r="I10">
            <v>0</v>
          </cell>
          <cell r="J10">
            <v>0</v>
          </cell>
          <cell r="K10">
            <v>0</v>
          </cell>
          <cell r="L10">
            <v>0</v>
          </cell>
          <cell r="M10">
            <v>228424.21340299991</v>
          </cell>
          <cell r="N10">
            <v>6.9884424604606657E-2</v>
          </cell>
          <cell r="O10">
            <v>11593.698350000001</v>
          </cell>
          <cell r="P10">
            <v>6.5261899767620332E-3</v>
          </cell>
          <cell r="Q10">
            <v>0</v>
          </cell>
          <cell r="R10">
            <v>0</v>
          </cell>
          <cell r="S10">
            <v>79092.70458999995</v>
          </cell>
          <cell r="T10">
            <v>2.2705969666147859E-2</v>
          </cell>
          <cell r="U10">
            <v>88523.407480000096</v>
          </cell>
          <cell r="V10">
            <v>4.7113584202713922E-2</v>
          </cell>
          <cell r="W10">
            <v>0</v>
          </cell>
          <cell r="X10">
            <v>0</v>
          </cell>
          <cell r="Y10">
            <v>14843</v>
          </cell>
          <cell r="Z10">
            <v>4.0325791596653145E-3</v>
          </cell>
          <cell r="AA10">
            <v>76344.103599999959</v>
          </cell>
          <cell r="AB10">
            <v>3.2676298953434997E-2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4.8413397038563245E-4</v>
          </cell>
          <cell r="AG11">
            <v>0</v>
          </cell>
          <cell r="AH11">
            <v>0</v>
          </cell>
          <cell r="AI11">
            <v>0</v>
          </cell>
          <cell r="AJ11">
            <v>0</v>
          </cell>
          <cell r="AK11">
            <v>1949.9188700000002</v>
          </cell>
          <cell r="AL11">
            <v>4.1672132835053654E-4</v>
          </cell>
          <cell r="AM11">
            <v>0</v>
          </cell>
          <cell r="AN11">
            <v>0</v>
          </cell>
          <cell r="AO11">
            <v>0</v>
          </cell>
          <cell r="AP11">
            <v>0</v>
          </cell>
          <cell r="AQ11">
            <v>2104.6489999999999</v>
          </cell>
          <cell r="AR11">
            <v>3.8188334581263495E-4</v>
          </cell>
          <cell r="AS11">
            <v>0</v>
          </cell>
          <cell r="AT11">
            <v>0</v>
          </cell>
          <cell r="AU11">
            <v>0</v>
          </cell>
          <cell r="AV11">
            <v>0</v>
          </cell>
          <cell r="AW11">
            <v>1848.3782200000001</v>
          </cell>
          <cell r="AX11">
            <v>3.0831181751695568E-4</v>
          </cell>
        </row>
        <row r="12">
          <cell r="B12" t="str">
            <v>Conflict Pool/Conflict, Stability and Security Fund (CSSF)6,7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8.1050094152622567E-3</v>
          </cell>
          <cell r="AQ12">
            <v>186674.08363399984</v>
          </cell>
          <cell r="AR12">
            <v>3.3871549904359116E-2</v>
          </cell>
          <cell r="AS12">
            <v>149510.55136577069</v>
          </cell>
          <cell r="AT12">
            <v>5.8628249458331963E-2</v>
          </cell>
          <cell r="AU12">
            <v>117606.88159999999</v>
          </cell>
          <cell r="AV12">
            <v>2.4274312652714319E-2</v>
          </cell>
          <cell r="AW12">
            <v>333484.22682579962</v>
          </cell>
          <cell r="AX12">
            <v>5.5625589488875811E-2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41962.811042500005</v>
          </cell>
          <cell r="Z13">
            <v>1.1400549571579805E-2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3.3927372140161866E-2</v>
          </cell>
          <cell r="AS13">
            <v>0</v>
          </cell>
          <cell r="AT13">
            <v>0</v>
          </cell>
          <cell r="AU13">
            <v>0</v>
          </cell>
          <cell r="AV13">
            <v>0</v>
          </cell>
          <cell r="AW13">
            <v>376467.83304390043</v>
          </cell>
          <cell r="AX13">
            <v>6.2795309199453114E-2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2.9682728928141062E-4</v>
          </cell>
          <cell r="AC14">
            <v>0</v>
          </cell>
          <cell r="AD14">
            <v>0</v>
          </cell>
          <cell r="AE14">
            <v>350.35300000000001</v>
          </cell>
          <cell r="AF14">
            <v>7.990736472492701E-5</v>
          </cell>
          <cell r="AG14">
            <v>0</v>
          </cell>
          <cell r="AH14">
            <v>0</v>
          </cell>
          <cell r="AI14">
            <v>0</v>
          </cell>
          <cell r="AJ14">
            <v>0</v>
          </cell>
          <cell r="AK14">
            <v>0</v>
          </cell>
          <cell r="AL14">
            <v>0</v>
          </cell>
          <cell r="AM14">
            <v>0</v>
          </cell>
          <cell r="AN14">
            <v>0</v>
          </cell>
          <cell r="AO14">
            <v>708.18399999999997</v>
          </cell>
          <cell r="AP14">
            <v>1.5831025531443319E-4</v>
          </cell>
          <cell r="AQ14">
            <v>21</v>
          </cell>
          <cell r="AR14">
            <v>3.8103979628267393E-6</v>
          </cell>
          <cell r="AS14">
            <v>0</v>
          </cell>
          <cell r="AT14">
            <v>0</v>
          </cell>
          <cell r="AU14">
            <v>445.41287999999997</v>
          </cell>
          <cell r="AV14">
            <v>9.193417393243698E-5</v>
          </cell>
          <cell r="AW14">
            <v>1070.836</v>
          </cell>
          <cell r="AX14">
            <v>1.7861679490174188E-4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28852</v>
          </cell>
          <cell r="AR15">
            <v>5.235123905879862E-3</v>
          </cell>
          <cell r="AS15">
            <v>0</v>
          </cell>
          <cell r="AT15">
            <v>0</v>
          </cell>
          <cell r="AU15">
            <v>0</v>
          </cell>
          <cell r="AV15">
            <v>0</v>
          </cell>
          <cell r="AW15">
            <v>38077</v>
          </cell>
          <cell r="AX15">
            <v>6.351291607186932E-3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7502.9769119999983</v>
          </cell>
          <cell r="AP16">
            <v>1.6772451658848791E-3</v>
          </cell>
          <cell r="AQ16">
            <v>28505.304659999987</v>
          </cell>
          <cell r="AR16">
            <v>5.1722168955342625E-3</v>
          </cell>
          <cell r="AS16">
            <v>30768.189770000005</v>
          </cell>
          <cell r="AT16">
            <v>1.2065269566184233E-2</v>
          </cell>
          <cell r="AU16">
            <v>15660.14589</v>
          </cell>
          <cell r="AV16">
            <v>3.2322877058665171E-3</v>
          </cell>
          <cell r="AW16">
            <v>20964.816139999981</v>
          </cell>
          <cell r="AX16">
            <v>3.4969577644299449E-3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1930485.8039599997</v>
          </cell>
          <cell r="AN17">
            <v>0.8944851053266154</v>
          </cell>
          <cell r="AO17">
            <v>3506572.0821709996</v>
          </cell>
          <cell r="AP17">
            <v>0.78387300702494622</v>
          </cell>
          <cell r="AQ17">
            <v>4334998.8812199933</v>
          </cell>
          <cell r="AR17">
            <v>0.78657480504080268</v>
          </cell>
          <cell r="AS17">
            <v>2226930.5954100001</v>
          </cell>
          <cell r="AT17">
            <v>0.87325637743571438</v>
          </cell>
          <cell r="AU17">
            <v>3501746.744796</v>
          </cell>
          <cell r="AV17">
            <v>0.72276804007872542</v>
          </cell>
          <cell r="AW17">
            <v>4145286.7457199995</v>
          </cell>
          <cell r="AX17">
            <v>0.69143905553154572</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3.0376373827843768E-3</v>
          </cell>
          <cell r="Y18">
            <v>0</v>
          </cell>
          <cell r="Z18">
            <v>0</v>
          </cell>
          <cell r="AA18">
            <v>0</v>
          </cell>
          <cell r="AB18">
            <v>0</v>
          </cell>
          <cell r="AC18">
            <v>9500.9310000000005</v>
          </cell>
          <cell r="AD18">
            <v>2.0275160351204777E-3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1.8036563885025824E-3</v>
          </cell>
          <cell r="AQ18">
            <v>468.63200000000001</v>
          </cell>
          <cell r="AR18">
            <v>8.5032115148353358E-5</v>
          </cell>
          <cell r="AS18">
            <v>0</v>
          </cell>
          <cell r="AT18">
            <v>0</v>
          </cell>
          <cell r="AU18">
            <v>8206.9331999999995</v>
          </cell>
          <cell r="AV18">
            <v>1.6939286180064925E-3</v>
          </cell>
          <cell r="AW18">
            <v>15792.81883</v>
          </cell>
          <cell r="AX18">
            <v>2.6342620923077648E-3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5.494176161599424E-2</v>
          </cell>
          <cell r="AQ19">
            <v>4692.3770000000004</v>
          </cell>
          <cell r="AR19">
            <v>8.5142017912452617E-4</v>
          </cell>
          <cell r="AS19">
            <v>118436.75099999999</v>
          </cell>
          <cell r="AT19">
            <v>4.6443139425489825E-2</v>
          </cell>
          <cell r="AU19">
            <v>168025.55200000003</v>
          </cell>
          <cell r="AV19">
            <v>3.4680834381488342E-2</v>
          </cell>
          <cell r="AW19">
            <v>32785.148999999998</v>
          </cell>
          <cell r="AX19">
            <v>5.4686041884621428E-3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4.5662649790503733E-3</v>
          </cell>
          <cell r="Y20">
            <v>0</v>
          </cell>
          <cell r="Z20">
            <v>0</v>
          </cell>
          <cell r="AA20">
            <v>0</v>
          </cell>
          <cell r="AB20">
            <v>0</v>
          </cell>
          <cell r="AC20">
            <v>11658.4</v>
          </cell>
          <cell r="AD20">
            <v>2.4879238617613974E-3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2.6453528493193923E-3</v>
          </cell>
          <cell r="AQ20">
            <v>16412.96</v>
          </cell>
          <cell r="AR20">
            <v>2.9780909213312739E-3</v>
          </cell>
          <cell r="AS20">
            <v>7411.6580599999998</v>
          </cell>
          <cell r="AT20">
            <v>2.9063670334441671E-3</v>
          </cell>
          <cell r="AU20">
            <v>11999.832234400001</v>
          </cell>
          <cell r="AV20">
            <v>2.4767911152398505E-3</v>
          </cell>
          <cell r="AW20">
            <v>26397.96413</v>
          </cell>
          <cell r="AX20">
            <v>4.4032136992328882E-3</v>
          </cell>
        </row>
        <row r="21">
          <cell r="B21" t="str">
            <v>Export Credits Guarantee Department9</v>
          </cell>
          <cell r="C21">
            <v>0</v>
          </cell>
          <cell r="D21">
            <v>0</v>
          </cell>
          <cell r="E21">
            <v>0</v>
          </cell>
          <cell r="F21">
            <v>0</v>
          </cell>
          <cell r="G21">
            <v>7237.5</v>
          </cell>
          <cell r="H21">
            <v>2.2606819901549126E-3</v>
          </cell>
          <cell r="I21">
            <v>0</v>
          </cell>
          <cell r="J21">
            <v>0</v>
          </cell>
          <cell r="K21">
            <v>0</v>
          </cell>
          <cell r="L21">
            <v>0</v>
          </cell>
          <cell r="M21">
            <v>54146.820568999996</v>
          </cell>
          <cell r="N21">
            <v>1.6565754318511969E-2</v>
          </cell>
          <cell r="O21">
            <v>0</v>
          </cell>
          <cell r="P21">
            <v>0</v>
          </cell>
          <cell r="Q21">
            <v>0</v>
          </cell>
          <cell r="R21">
            <v>0</v>
          </cell>
          <cell r="S21">
            <v>91003.674759999994</v>
          </cell>
          <cell r="T21">
            <v>2.6125376408860351E-2</v>
          </cell>
          <cell r="U21">
            <v>0</v>
          </cell>
          <cell r="V21">
            <v>0</v>
          </cell>
          <cell r="W21">
            <v>0</v>
          </cell>
          <cell r="X21">
            <v>0</v>
          </cell>
          <cell r="Y21">
            <v>19713.503863000005</v>
          </cell>
          <cell r="Z21">
            <v>5.3558084512507912E-3</v>
          </cell>
          <cell r="AA21">
            <v>0</v>
          </cell>
          <cell r="AB21">
            <v>0</v>
          </cell>
          <cell r="AC21">
            <v>0</v>
          </cell>
          <cell r="AD21">
            <v>0</v>
          </cell>
          <cell r="AE21">
            <v>30394.130878999997</v>
          </cell>
          <cell r="AF21">
            <v>6.932193820647802E-3</v>
          </cell>
          <cell r="AG21">
            <v>0</v>
          </cell>
          <cell r="AH21">
            <v>0</v>
          </cell>
          <cell r="AI21">
            <v>0</v>
          </cell>
          <cell r="AJ21">
            <v>0</v>
          </cell>
          <cell r="AK21">
            <v>3232.4832780000006</v>
          </cell>
          <cell r="AL21">
            <v>6.9082090860480606E-4</v>
          </cell>
          <cell r="AM21">
            <v>0</v>
          </cell>
          <cell r="AN21">
            <v>0</v>
          </cell>
          <cell r="AO21">
            <v>0</v>
          </cell>
          <cell r="AP21">
            <v>0</v>
          </cell>
          <cell r="AQ21">
            <v>0</v>
          </cell>
          <cell r="AR21">
            <v>0</v>
          </cell>
          <cell r="AS21">
            <v>0</v>
          </cell>
          <cell r="AT21">
            <v>0</v>
          </cell>
          <cell r="AU21">
            <v>0</v>
          </cell>
          <cell r="AV21">
            <v>0</v>
          </cell>
          <cell r="AW21">
            <v>2248.8535499999998</v>
          </cell>
          <cell r="AX21">
            <v>3.7511160747715253E-4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26137.887460000005</v>
          </cell>
          <cell r="AP22">
            <v>5.8429668520787294E-3</v>
          </cell>
          <cell r="AQ22">
            <v>362504.92533999926</v>
          </cell>
          <cell r="AR22">
            <v>6.577562043000916E-2</v>
          </cell>
          <cell r="AS22">
            <v>4715.9236500000006</v>
          </cell>
          <cell r="AT22">
            <v>1.8492764935515238E-3</v>
          </cell>
          <cell r="AU22">
            <v>24761.065573</v>
          </cell>
          <cell r="AV22">
            <v>5.1107370517454722E-3</v>
          </cell>
          <cell r="AW22">
            <v>474908.6376610244</v>
          </cell>
          <cell r="AX22">
            <v>7.9215359522994036E-2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1.4412613292248348E-2</v>
          </cell>
          <cell r="O23">
            <v>0</v>
          </cell>
          <cell r="P23">
            <v>0</v>
          </cell>
          <cell r="Q23">
            <v>0</v>
          </cell>
          <cell r="R23">
            <v>0</v>
          </cell>
          <cell r="S23">
            <v>65000</v>
          </cell>
          <cell r="T23">
            <v>1.8660229612203882E-2</v>
          </cell>
          <cell r="U23">
            <v>0</v>
          </cell>
          <cell r="V23">
            <v>0</v>
          </cell>
          <cell r="W23">
            <v>0</v>
          </cell>
          <cell r="X23">
            <v>0</v>
          </cell>
          <cell r="Y23">
            <v>91000</v>
          </cell>
          <cell r="Z23">
            <v>2.4723081825071994E-2</v>
          </cell>
          <cell r="AA23">
            <v>0</v>
          </cell>
          <cell r="AB23">
            <v>0</v>
          </cell>
          <cell r="AC23">
            <v>0</v>
          </cell>
          <cell r="AD23">
            <v>0</v>
          </cell>
          <cell r="AE23">
            <v>91287</v>
          </cell>
          <cell r="AF23">
            <v>2.0820439966674788E-2</v>
          </cell>
          <cell r="AG23">
            <v>0</v>
          </cell>
          <cell r="AH23">
            <v>0</v>
          </cell>
          <cell r="AI23">
            <v>0</v>
          </cell>
          <cell r="AJ23">
            <v>0</v>
          </cell>
          <cell r="AK23">
            <v>105500</v>
          </cell>
          <cell r="AL23">
            <v>2.2546630435440421E-2</v>
          </cell>
          <cell r="AM23">
            <v>0</v>
          </cell>
          <cell r="AN23">
            <v>0</v>
          </cell>
          <cell r="AO23">
            <v>0</v>
          </cell>
          <cell r="AP23">
            <v>0</v>
          </cell>
          <cell r="AQ23">
            <v>104895</v>
          </cell>
          <cell r="AR23">
            <v>1.9032937824319564E-2</v>
          </cell>
          <cell r="AS23">
            <v>0</v>
          </cell>
          <cell r="AT23">
            <v>0</v>
          </cell>
          <cell r="AU23">
            <v>0</v>
          </cell>
          <cell r="AV23">
            <v>0</v>
          </cell>
          <cell r="AW23">
            <v>89586.000000000015</v>
          </cell>
          <cell r="AX23">
            <v>1.494305774933552E-2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8.68823355305888E-5</v>
          </cell>
          <cell r="AS24">
            <v>0</v>
          </cell>
          <cell r="AT24">
            <v>0</v>
          </cell>
          <cell r="AU24">
            <v>72090.131099000006</v>
          </cell>
          <cell r="AV24">
            <v>1.4879557706700471E-2</v>
          </cell>
          <cell r="AW24">
            <v>916.65139999999997</v>
          </cell>
          <cell r="AX24">
            <v>1.5289860922699139E-4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9.0252618790999251E-5</v>
          </cell>
          <cell r="AQ25">
            <v>1402.0573500000003</v>
          </cell>
          <cell r="AR25">
            <v>2.543998319145837E-4</v>
          </cell>
          <cell r="AS25">
            <v>0</v>
          </cell>
          <cell r="AT25">
            <v>0</v>
          </cell>
          <cell r="AU25">
            <v>452.93822999999998</v>
          </cell>
          <cell r="AV25">
            <v>9.3487422315830101E-5</v>
          </cell>
          <cell r="AW25">
            <v>8842.1460599999991</v>
          </cell>
          <cell r="AX25">
            <v>1.4748811109173254E-3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4.7899450540267978E-4</v>
          </cell>
          <cell r="W26">
            <v>0</v>
          </cell>
          <cell r="X26">
            <v>0</v>
          </cell>
          <cell r="Y26">
            <v>28369.752</v>
          </cell>
          <cell r="Z26">
            <v>7.7075571434395583E-3</v>
          </cell>
          <cell r="AA26">
            <v>0</v>
          </cell>
          <cell r="AB26">
            <v>0</v>
          </cell>
          <cell r="AC26">
            <v>813.61500000000001</v>
          </cell>
          <cell r="AD26">
            <v>1.736269276047313E-4</v>
          </cell>
          <cell r="AE26">
            <v>32324.84</v>
          </cell>
          <cell r="AF26">
            <v>7.3725436332924511E-3</v>
          </cell>
          <cell r="AG26">
            <v>0</v>
          </cell>
          <cell r="AH26">
            <v>0</v>
          </cell>
          <cell r="AI26">
            <v>812.01199999999994</v>
          </cell>
          <cell r="AJ26">
            <v>1.664647625659534E-4</v>
          </cell>
          <cell r="AK26">
            <v>134791.20199999999</v>
          </cell>
          <cell r="AL26">
            <v>2.8806515805145004E-2</v>
          </cell>
          <cell r="AM26">
            <v>10000</v>
          </cell>
          <cell r="AN26">
            <v>4.6334715515222178E-3</v>
          </cell>
          <cell r="AO26">
            <v>806.43799999999999</v>
          </cell>
          <cell r="AP26">
            <v>1.8027434349725618E-4</v>
          </cell>
          <cell r="AQ26">
            <v>211032.72799999997</v>
          </cell>
          <cell r="AR26">
            <v>3.8291365564808062E-2</v>
          </cell>
          <cell r="AS26">
            <v>10000</v>
          </cell>
          <cell r="AT26">
            <v>3.9213452778259538E-3</v>
          </cell>
          <cell r="AU26">
            <v>0</v>
          </cell>
          <cell r="AV26">
            <v>0</v>
          </cell>
          <cell r="AW26">
            <v>349631.47037</v>
          </cell>
          <cell r="AX26">
            <v>5.8318970070368133E-2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2.6789341549288696E-2</v>
          </cell>
          <cell r="AQ27">
            <v>0</v>
          </cell>
          <cell r="AR27">
            <v>0</v>
          </cell>
          <cell r="AS27">
            <v>0</v>
          </cell>
          <cell r="AT27">
            <v>0</v>
          </cell>
          <cell r="AU27">
            <v>446318.49661999999</v>
          </cell>
          <cell r="AV27">
            <v>9.2121095145535251E-2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2158.5070000000001</v>
          </cell>
          <cell r="AL28">
            <v>4.6129914332996398E-4</v>
          </cell>
          <cell r="AM28">
            <v>0</v>
          </cell>
          <cell r="AN28">
            <v>0</v>
          </cell>
          <cell r="AO28">
            <v>0</v>
          </cell>
          <cell r="AP28">
            <v>0</v>
          </cell>
          <cell r="AQ28">
            <v>9383.3579799999989</v>
          </cell>
          <cell r="AR28">
            <v>1.7025870538793344E-3</v>
          </cell>
          <cell r="AS28">
            <v>0</v>
          </cell>
          <cell r="AT28">
            <v>0</v>
          </cell>
          <cell r="AU28">
            <v>0</v>
          </cell>
          <cell r="AV28">
            <v>0</v>
          </cell>
          <cell r="AW28">
            <v>5110.7765523422913</v>
          </cell>
          <cell r="AX28">
            <v>8.524839725582205E-4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2.6402291805575909E-2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0.11389282192112049</v>
          </cell>
          <cell r="AQ30">
            <v>0</v>
          </cell>
          <cell r="AR30">
            <v>0</v>
          </cell>
          <cell r="AS30">
            <v>0</v>
          </cell>
          <cell r="AT30">
            <v>0</v>
          </cell>
          <cell r="AU30">
            <v>477596.75099999999</v>
          </cell>
          <cell r="AV30">
            <v>9.8576993947729577E-2</v>
          </cell>
          <cell r="AW30">
            <v>0</v>
          </cell>
          <cell r="AX30">
            <v>0</v>
          </cell>
        </row>
        <row r="31">
          <cell r="B31" t="str">
            <v>Office for National Statistics8,10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9.2299477659397778E-6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5.3784078167462795E-4</v>
          </cell>
          <cell r="AU32">
            <v>0</v>
          </cell>
          <cell r="AV32">
            <v>0</v>
          </cell>
          <cell r="AW32">
            <v>36147.017209999976</v>
          </cell>
          <cell r="AX32">
            <v>6.0293680445075628E-3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2.5716724813199714E-3</v>
          </cell>
          <cell r="AG33">
            <v>1140</v>
          </cell>
          <cell r="AH33">
            <v>5.3189026343714214E-4</v>
          </cell>
          <cell r="AI33">
            <v>0</v>
          </cell>
          <cell r="AJ33">
            <v>0</v>
          </cell>
          <cell r="AK33">
            <v>10534.921270000001</v>
          </cell>
          <cell r="AL33">
            <v>2.2514405359350775E-3</v>
          </cell>
          <cell r="AM33">
            <v>150</v>
          </cell>
          <cell r="AN33">
            <v>6.9502073272833262E-5</v>
          </cell>
          <cell r="AO33">
            <v>0</v>
          </cell>
          <cell r="AP33">
            <v>0</v>
          </cell>
          <cell r="AQ33">
            <v>10869.208419999997</v>
          </cell>
          <cell r="AR33">
            <v>1.9721909343384399E-3</v>
          </cell>
          <cell r="AS33">
            <v>1000</v>
          </cell>
          <cell r="AT33">
            <v>3.9213452778259533E-4</v>
          </cell>
          <cell r="AU33">
            <v>0</v>
          </cell>
          <cell r="AV33">
            <v>0</v>
          </cell>
          <cell r="AW33">
            <v>10800.13344</v>
          </cell>
          <cell r="AX33">
            <v>1.8014758745166616E-3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972.40299999999991</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1.9233437336173064E-4</v>
          </cell>
          <cell r="AS34">
            <v>0</v>
          </cell>
          <cell r="AT34">
            <v>0</v>
          </cell>
          <cell r="AU34">
            <v>0</v>
          </cell>
          <cell r="AV34">
            <v>0</v>
          </cell>
          <cell r="AW34">
            <v>1082.5</v>
          </cell>
          <cell r="AX34">
            <v>1.805623648076228E-4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4473393.0761049986</v>
          </cell>
          <cell r="AP35">
            <v>1</v>
          </cell>
          <cell r="AQ35">
            <v>5511235.3630435951</v>
          </cell>
          <cell r="AR35">
            <v>1</v>
          </cell>
          <cell r="AS35">
            <v>2550145.2413657727</v>
          </cell>
          <cell r="AT35">
            <v>1</v>
          </cell>
          <cell r="AU35">
            <v>4844910.8851223998</v>
          </cell>
          <cell r="AV35">
            <v>1</v>
          </cell>
          <cell r="AW35">
            <v>5995158.5212861588</v>
          </cell>
          <cell r="AX35">
            <v>1</v>
          </cell>
        </row>
      </sheetData>
      <sheetData sheetId="35" refreshError="1"/>
      <sheetData sheetId="36" refreshError="1">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0.80475892203705768</v>
          </cell>
          <cell r="Q5">
            <v>9873964.085925987</v>
          </cell>
          <cell r="R5">
            <v>0.73740147903955955</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2370780.6709905923</v>
          </cell>
          <cell r="P6">
            <v>0.19524107796294282</v>
          </cell>
          <cell r="Q6">
            <v>3516250.5618483489</v>
          </cell>
          <cell r="R6">
            <v>0.26259852096043873</v>
          </cell>
        </row>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1.6386315329207312E-3</v>
          </cell>
          <cell r="Q7">
            <v>23653.232133106299</v>
          </cell>
          <cell r="R7">
            <v>1.7664565322735731E-3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1.8608803967599082E-4</v>
          </cell>
          <cell r="M9">
            <v>1949.9188700000002</v>
          </cell>
          <cell r="N9">
            <v>1.6665300958903603E-4</v>
          </cell>
          <cell r="O9">
            <v>2104.6489999999999</v>
          </cell>
          <cell r="P9">
            <v>1.7332431655178626E-4</v>
          </cell>
          <cell r="Q9">
            <v>1848.3782200000001</v>
          </cell>
          <cell r="R9">
            <v>1.3803947648495884E-4</v>
          </cell>
        </row>
        <row r="10">
          <cell r="B10" t="str">
            <v>Conflict Pool/Conflict, Stability and Security Fund (CSSF)6,7</v>
          </cell>
          <cell r="C10">
            <v>0</v>
          </cell>
          <cell r="D10">
            <v>0</v>
          </cell>
          <cell r="E10">
            <v>0</v>
          </cell>
          <cell r="F10">
            <v>0</v>
          </cell>
          <cell r="G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2.6694126253350353E-2</v>
          </cell>
          <cell r="Q10">
            <v>600601.65979157027</v>
          </cell>
          <cell r="R10">
            <v>4.4853773863244129E-2</v>
          </cell>
        </row>
        <row r="11">
          <cell r="B11" t="str">
            <v>Department for Business, Innovation and Skills</v>
          </cell>
          <cell r="C11">
            <v>0</v>
          </cell>
          <cell r="D11">
            <v>0</v>
          </cell>
          <cell r="E11">
            <v>0</v>
          </cell>
          <cell r="F11">
            <v>0</v>
          </cell>
          <cell r="G11">
            <v>0</v>
          </cell>
          <cell r="H11">
            <v>0</v>
          </cell>
          <cell r="I11">
            <v>41962.811042500005</v>
          </cell>
          <cell r="J11">
            <v>4.7674615974538032E-3</v>
          </cell>
          <cell r="K11">
            <v>31044.230153999997</v>
          </cell>
          <cell r="L11">
            <v>2.7215402774540009E-3</v>
          </cell>
          <cell r="M11">
            <v>74475.677300000025</v>
          </cell>
          <cell r="N11">
            <v>6.3651857285871869E-3</v>
          </cell>
          <cell r="O11">
            <v>191231.73311400015</v>
          </cell>
          <cell r="P11">
            <v>1.5748521223727885E-2</v>
          </cell>
          <cell r="Q11">
            <v>376467.83304390043</v>
          </cell>
          <cell r="R11">
            <v>2.8115145495929347E-2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9.1510981884507995E-5</v>
          </cell>
          <cell r="M12">
            <v>0</v>
          </cell>
          <cell r="N12">
            <v>0</v>
          </cell>
          <cell r="O12">
            <v>729.18399999999997</v>
          </cell>
          <cell r="P12">
            <v>6.0050544504331932E-5</v>
          </cell>
          <cell r="Q12">
            <v>1516.2488799999999</v>
          </cell>
          <cell r="R12">
            <v>1.1323559180225851E-4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28852</v>
          </cell>
          <cell r="P13">
            <v>2.3760509145002977E-3</v>
          </cell>
          <cell r="Q13">
            <v>38077</v>
          </cell>
          <cell r="R13">
            <v>2.8436437354892536E-3</v>
          </cell>
        </row>
        <row r="14">
          <cell r="B14" t="str">
            <v>Department for Environment Food and Rural Affairs</v>
          </cell>
          <cell r="C14">
            <v>0</v>
          </cell>
          <cell r="D14">
            <v>0</v>
          </cell>
          <cell r="E14">
            <v>0</v>
          </cell>
          <cell r="F14">
            <v>0</v>
          </cell>
          <cell r="G14">
            <v>0</v>
          </cell>
          <cell r="H14">
            <v>0</v>
          </cell>
          <cell r="I14">
            <v>22417.229160000003</v>
          </cell>
          <cell r="J14">
            <v>2.546857002343817E-3</v>
          </cell>
          <cell r="K14">
            <v>40112.708960000004</v>
          </cell>
          <cell r="L14">
            <v>3.5165424470467608E-3</v>
          </cell>
          <cell r="M14">
            <v>57497.488230000017</v>
          </cell>
          <cell r="N14">
            <v>4.914116994693055E-3</v>
          </cell>
          <cell r="O14">
            <v>56922.233745999969</v>
          </cell>
          <cell r="P14">
            <v>4.6877209741987705E-3</v>
          </cell>
          <cell r="Q14">
            <v>67393.15179999992</v>
          </cell>
          <cell r="R14">
            <v>5.0330150466409143E-3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0.80475892203705768</v>
          </cell>
          <cell r="Q15">
            <v>9873964.085925987</v>
          </cell>
          <cell r="R15">
            <v>0.73740147903955955</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7.0305610557246751E-4</v>
          </cell>
          <cell r="Q16">
            <v>23999.75203</v>
          </cell>
          <cell r="R16">
            <v>1.7923351239174567E-3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335986.54800200003</v>
          </cell>
          <cell r="P17">
            <v>2.766952532371934E-2</v>
          </cell>
          <cell r="Q17">
            <v>319247.45199999999</v>
          </cell>
          <cell r="R17">
            <v>2.3841847229317072E-2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1.0220516022872456E-3</v>
          </cell>
          <cell r="M18">
            <v>11498.8</v>
          </cell>
          <cell r="N18">
            <v>9.8276377348069203E-4</v>
          </cell>
          <cell r="O18">
            <v>31824.829119999999</v>
          </cell>
          <cell r="P18">
            <v>2.6208725334254711E-3</v>
          </cell>
          <cell r="Q18">
            <v>45809.454424399999</v>
          </cell>
          <cell r="R18">
            <v>3.4211142710855774E-3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O19">
            <v>0</v>
          </cell>
          <cell r="P19">
            <v>0</v>
          </cell>
          <cell r="Q19">
            <v>2248.8535499999998</v>
          </cell>
          <cell r="R19">
            <v>1.6794753550674341E-4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3.2178999169189711E-2</v>
          </cell>
          <cell r="Q20">
            <v>504385.62688402337</v>
          </cell>
          <cell r="R20">
            <v>3.7668225652219792E-2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8.6384257824937173E-3</v>
          </cell>
          <cell r="Q21">
            <v>89586.000000000015</v>
          </cell>
          <cell r="R21">
            <v>6.6904080596564943E-3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3.9433040459561313E-5</v>
          </cell>
          <cell r="Q22">
            <v>73006.782499000008</v>
          </cell>
          <cell r="R22">
            <v>5.4522488563045366E-3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1805.79279</v>
          </cell>
          <cell r="P23">
            <v>1.4871258873137196E-4</v>
          </cell>
          <cell r="Q23">
            <v>9295.0842899999971</v>
          </cell>
          <cell r="R23">
            <v>6.9416992441902127E-4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2.9051337259035363E-3</v>
          </cell>
          <cell r="M24">
            <v>135603.21399999998</v>
          </cell>
          <cell r="N24">
            <v>1.1589550760666312E-2</v>
          </cell>
          <cell r="O24">
            <v>221839.16600000003</v>
          </cell>
          <cell r="P24">
            <v>1.8269137434017865E-2</v>
          </cell>
          <cell r="Q24">
            <v>359631.47037000005</v>
          </cell>
          <cell r="R24">
            <v>2.6857782330604821E-2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9.8691311325309998E-3</v>
          </cell>
          <cell r="Q25">
            <v>446318.49661999999</v>
          </cell>
          <cell r="R25">
            <v>3.3331690966894569E-2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7.7274838172267655E-4</v>
          </cell>
          <cell r="Q26">
            <v>5110.7765523422913</v>
          </cell>
          <cell r="R26">
            <v>3.8167995710149225E-4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4.1957850756633629E-2</v>
          </cell>
          <cell r="Q28">
            <v>477596.75099999999</v>
          </cell>
          <cell r="R28">
            <v>3.5667594849152266E-2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4.132495367368697E-6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2.8019408431392175E-3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9.0746569539062755E-4</v>
          </cell>
          <cell r="Q31">
            <v>11800.133439999998</v>
          </cell>
          <cell r="R31">
            <v>8.8125050646304206E-4</v>
          </cell>
        </row>
        <row r="32">
          <cell r="B32" t="str">
            <v>Welsh Government</v>
          </cell>
          <cell r="C32">
            <v>0</v>
          </cell>
          <cell r="D32">
            <v>0</v>
          </cell>
          <cell r="E32">
            <v>0</v>
          </cell>
          <cell r="F32">
            <v>0</v>
          </cell>
          <cell r="G32">
            <v>0</v>
          </cell>
          <cell r="H32">
            <v>0</v>
          </cell>
          <cell r="I32">
            <v>972.40299999999991</v>
          </cell>
          <cell r="J32">
            <v>1.1047624895895628E-4</v>
          </cell>
          <cell r="K32">
            <v>1014</v>
          </cell>
          <cell r="L32">
            <v>8.8893872634260889E-5</v>
          </cell>
          <cell r="M32">
            <v>1032.5</v>
          </cell>
          <cell r="N32">
            <v>8.8244303415905537E-5</v>
          </cell>
          <cell r="O32">
            <v>1060</v>
          </cell>
          <cell r="P32">
            <v>8.7294259301619152E-5</v>
          </cell>
          <cell r="Q32">
            <v>1082.5</v>
          </cell>
          <cell r="R32">
            <v>8.0842617424353746E-5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12142837.438341595</v>
          </cell>
          <cell r="P33">
            <v>1</v>
          </cell>
          <cell r="Q33">
            <v>13390214.647774359</v>
          </cell>
          <cell r="R33">
            <v>1</v>
          </cell>
        </row>
      </sheetData>
      <sheetData sheetId="37" refreshError="1"/>
      <sheetData sheetId="38" refreshError="1"/>
      <sheetData sheetId="39" refreshError="1"/>
      <sheetData sheetId="40" refreshError="1"/>
      <sheetData sheetId="41" refreshError="1"/>
      <sheetData sheetId="42" refreshError="1">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C8">
            <v>0</v>
          </cell>
          <cell r="D8">
            <v>0</v>
          </cell>
          <cell r="E8">
            <v>347.13200100000006</v>
          </cell>
          <cell r="F8">
            <v>4.7602286141859669E-3</v>
          </cell>
          <cell r="G8">
            <v>347.13200100000006</v>
          </cell>
          <cell r="H8">
            <v>2.1218979868994911E-3</v>
          </cell>
          <cell r="I8">
            <v>0</v>
          </cell>
          <cell r="J8">
            <v>0</v>
          </cell>
          <cell r="K8">
            <v>0</v>
          </cell>
          <cell r="L8">
            <v>0</v>
          </cell>
          <cell r="M8">
            <v>0</v>
          </cell>
          <cell r="N8">
            <v>0</v>
          </cell>
          <cell r="O8">
            <v>0</v>
          </cell>
          <cell r="P8">
            <v>0</v>
          </cell>
          <cell r="Q8">
            <v>0</v>
          </cell>
          <cell r="R8">
            <v>0</v>
          </cell>
          <cell r="S8">
            <v>0</v>
          </cell>
          <cell r="T8">
            <v>0</v>
          </cell>
        </row>
        <row r="9">
          <cell r="B9" t="str">
            <v>Antigua and Barbuda</v>
          </cell>
          <cell r="C9">
            <v>0</v>
          </cell>
          <cell r="D9">
            <v>0</v>
          </cell>
          <cell r="E9">
            <v>3.3073600000000001</v>
          </cell>
          <cell r="F9">
            <v>4.5353898989606828E-5</v>
          </cell>
          <cell r="G9">
            <v>3.3073600000000001</v>
          </cell>
          <cell r="H9">
            <v>2.0216748976571306E-5</v>
          </cell>
          <cell r="I9">
            <v>0</v>
          </cell>
          <cell r="J9">
            <v>0</v>
          </cell>
          <cell r="K9">
            <v>2.5698300000000001</v>
          </cell>
          <cell r="L9">
            <v>2.1734899795282522E-5</v>
          </cell>
          <cell r="M9">
            <v>2.5698300000000001</v>
          </cell>
          <cell r="N9">
            <v>1.6142592516244716E-5</v>
          </cell>
          <cell r="O9">
            <v>0</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I10">
            <v>0</v>
          </cell>
          <cell r="J10">
            <v>0</v>
          </cell>
          <cell r="K10">
            <v>1576.9050349999998</v>
          </cell>
          <cell r="L10">
            <v>1.3337019539191879E-2</v>
          </cell>
          <cell r="M10">
            <v>1576.9050349999998</v>
          </cell>
          <cell r="N10">
            <v>9.9054549977312164E-3</v>
          </cell>
          <cell r="O10">
            <v>0</v>
          </cell>
          <cell r="P10">
            <v>0</v>
          </cell>
          <cell r="Q10">
            <v>1007.6579481640531</v>
          </cell>
          <cell r="R10">
            <v>7.6967640675089776E-3</v>
          </cell>
          <cell r="S10">
            <v>1007.6579481640531</v>
          </cell>
          <cell r="T10">
            <v>4.1604947373730591E-3</v>
          </cell>
        </row>
        <row r="11">
          <cell r="B11" t="str">
            <v>Belize</v>
          </cell>
          <cell r="C11">
            <v>0</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O11">
            <v>0</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I12">
            <v>0</v>
          </cell>
          <cell r="J12">
            <v>0</v>
          </cell>
          <cell r="K12">
            <v>825.80474000000004</v>
          </cell>
          <cell r="L12">
            <v>6.9844243682925852E-3</v>
          </cell>
          <cell r="M12">
            <v>825.80474000000004</v>
          </cell>
          <cell r="N12">
            <v>5.1873584695498985E-3</v>
          </cell>
          <cell r="O12">
            <v>0</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C14">
            <v>0</v>
          </cell>
          <cell r="D14">
            <v>0</v>
          </cell>
          <cell r="E14">
            <v>885.50832899999978</v>
          </cell>
          <cell r="F14">
            <v>1.2142994807919767E-2</v>
          </cell>
          <cell r="G14">
            <v>885.50832899999978</v>
          </cell>
          <cell r="H14">
            <v>5.4128064692250356E-3</v>
          </cell>
          <cell r="I14">
            <v>0</v>
          </cell>
          <cell r="J14">
            <v>0</v>
          </cell>
          <cell r="K14">
            <v>4653.0262009999997</v>
          </cell>
          <cell r="L14">
            <v>3.9353987704851719E-2</v>
          </cell>
          <cell r="M14">
            <v>4653.0262009999997</v>
          </cell>
          <cell r="N14">
            <v>2.9228355934109721E-2</v>
          </cell>
          <cell r="O14">
            <v>0</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C17">
            <v>0</v>
          </cell>
          <cell r="D17">
            <v>0</v>
          </cell>
          <cell r="E17">
            <v>1448.7756319999996</v>
          </cell>
          <cell r="F17">
            <v>1.9867091478500007E-2</v>
          </cell>
          <cell r="G17">
            <v>1448.7756319999996</v>
          </cell>
          <cell r="H17">
            <v>8.8558648818143296E-3</v>
          </cell>
          <cell r="I17">
            <v>0</v>
          </cell>
          <cell r="J17">
            <v>0</v>
          </cell>
          <cell r="K17">
            <v>1329.4828869999999</v>
          </cell>
          <cell r="L17">
            <v>1.1244392558452469E-2</v>
          </cell>
          <cell r="M17">
            <v>1329.4828869999999</v>
          </cell>
          <cell r="N17">
            <v>8.3512530020124365E-3</v>
          </cell>
          <cell r="O17">
            <v>0</v>
          </cell>
          <cell r="P17">
            <v>0</v>
          </cell>
          <cell r="Q17">
            <v>2688.336192704051</v>
          </cell>
          <cell r="R17">
            <v>2.0534239269474529E-2</v>
          </cell>
          <cell r="S17">
            <v>2688.336192704051</v>
          </cell>
          <cell r="T17">
            <v>1.1099806836648674E-2</v>
          </cell>
        </row>
        <row r="18">
          <cell r="B18" t="str">
            <v>Dominica</v>
          </cell>
          <cell r="C18">
            <v>0</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C19">
            <v>0</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C20">
            <v>0</v>
          </cell>
          <cell r="D20">
            <v>0</v>
          </cell>
          <cell r="E20">
            <v>340.43776200000002</v>
          </cell>
          <cell r="F20">
            <v>4.6684303704452521E-3</v>
          </cell>
          <cell r="G20">
            <v>340.43776200000002</v>
          </cell>
          <cell r="H20">
            <v>2.0809784167734164E-3</v>
          </cell>
          <cell r="I20">
            <v>0</v>
          </cell>
          <cell r="J20">
            <v>0</v>
          </cell>
          <cell r="K20">
            <v>314.538093</v>
          </cell>
          <cell r="L20">
            <v>2.660274778158187E-3</v>
          </cell>
          <cell r="M20">
            <v>314.538093</v>
          </cell>
          <cell r="N20">
            <v>1.9757961678926951E-3</v>
          </cell>
          <cell r="O20">
            <v>0</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I21">
            <v>0</v>
          </cell>
          <cell r="J21">
            <v>0</v>
          </cell>
          <cell r="K21">
            <v>475.78385599999996</v>
          </cell>
          <cell r="L21">
            <v>4.0240461175926525E-3</v>
          </cell>
          <cell r="M21">
            <v>475.78385599999996</v>
          </cell>
          <cell r="N21">
            <v>2.9886743143381677E-3</v>
          </cell>
          <cell r="O21">
            <v>0</v>
          </cell>
          <cell r="P21">
            <v>0</v>
          </cell>
          <cell r="Q21">
            <v>36.426400000000001</v>
          </cell>
          <cell r="R21">
            <v>2.7823469972080623E-4</v>
          </cell>
          <cell r="S21">
            <v>36.426400000000001</v>
          </cell>
          <cell r="T21">
            <v>1.5040008941285342E-4</v>
          </cell>
        </row>
        <row r="22">
          <cell r="B22" t="str">
            <v>Grenada</v>
          </cell>
          <cell r="C22">
            <v>0</v>
          </cell>
          <cell r="D22">
            <v>0</v>
          </cell>
          <cell r="E22">
            <v>10.824759999999999</v>
          </cell>
          <cell r="F22">
            <v>1.4844016727139965E-4</v>
          </cell>
          <cell r="G22">
            <v>10.824759999999999</v>
          </cell>
          <cell r="H22">
            <v>6.6168017890894855E-5</v>
          </cell>
          <cell r="I22">
            <v>0</v>
          </cell>
          <cell r="J22">
            <v>0</v>
          </cell>
          <cell r="K22">
            <v>47.65117</v>
          </cell>
          <cell r="L22">
            <v>4.030202017557475E-4</v>
          </cell>
          <cell r="M22">
            <v>47.65117</v>
          </cell>
          <cell r="N22">
            <v>2.9932463245907503E-4</v>
          </cell>
          <cell r="O22">
            <v>0</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O24">
            <v>0</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I26">
            <v>0</v>
          </cell>
          <cell r="J26">
            <v>0</v>
          </cell>
          <cell r="K26">
            <v>184.20835699999998</v>
          </cell>
          <cell r="L26">
            <v>1.5579825050095254E-3</v>
          </cell>
          <cell r="M26">
            <v>184.20835699999998</v>
          </cell>
          <cell r="N26">
            <v>1.157119515741483E-3</v>
          </cell>
          <cell r="O26">
            <v>0</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C29">
            <v>0</v>
          </cell>
          <cell r="D29">
            <v>0</v>
          </cell>
          <cell r="E29">
            <v>21265.418761999998</v>
          </cell>
          <cell r="F29">
            <v>0.29161314598454291</v>
          </cell>
          <cell r="G29">
            <v>21265.418761999998</v>
          </cell>
          <cell r="H29">
            <v>0.1299881576220985</v>
          </cell>
          <cell r="I29">
            <v>0</v>
          </cell>
          <cell r="J29">
            <v>0</v>
          </cell>
          <cell r="K29">
            <v>33107.578081000007</v>
          </cell>
          <cell r="L29">
            <v>0.28001458931331141</v>
          </cell>
          <cell r="M29">
            <v>33107.578081000007</v>
          </cell>
          <cell r="N29">
            <v>0.20796789755016415</v>
          </cell>
          <cell r="O29">
            <v>0</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I30">
            <v>0</v>
          </cell>
          <cell r="J30">
            <v>0</v>
          </cell>
          <cell r="K30">
            <v>159.851609</v>
          </cell>
          <cell r="L30">
            <v>1.3519799767804412E-3</v>
          </cell>
          <cell r="M30">
            <v>159.851609</v>
          </cell>
          <cell r="N30">
            <v>1.0041206566788763E-3</v>
          </cell>
          <cell r="O30">
            <v>0</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I32">
            <v>0</v>
          </cell>
          <cell r="J32">
            <v>0</v>
          </cell>
          <cell r="K32">
            <v>1871.4432880000004</v>
          </cell>
          <cell r="L32">
            <v>1.5828141292316633E-2</v>
          </cell>
          <cell r="M32">
            <v>1871.4432880000004</v>
          </cell>
          <cell r="N32">
            <v>1.1755620572351173E-2</v>
          </cell>
          <cell r="O32">
            <v>0</v>
          </cell>
          <cell r="P32">
            <v>0</v>
          </cell>
          <cell r="Q32">
            <v>856.76698999999962</v>
          </cell>
          <cell r="R32">
            <v>6.5442180998767077E-3</v>
          </cell>
          <cell r="S32">
            <v>856.76698999999962</v>
          </cell>
          <cell r="T32">
            <v>3.5374846787489633E-3</v>
          </cell>
        </row>
        <row r="33">
          <cell r="B33" t="str">
            <v>Paraguay</v>
          </cell>
          <cell r="C33">
            <v>0</v>
          </cell>
          <cell r="D33">
            <v>0</v>
          </cell>
          <cell r="E33">
            <v>75.572767999999996</v>
          </cell>
          <cell r="F33">
            <v>1.0363309969997191E-3</v>
          </cell>
          <cell r="G33">
            <v>75.572767999999996</v>
          </cell>
          <cell r="H33">
            <v>4.6195022015161962E-4</v>
          </cell>
          <cell r="I33">
            <v>0</v>
          </cell>
          <cell r="J33">
            <v>0</v>
          </cell>
          <cell r="K33">
            <v>488.34743900000001</v>
          </cell>
          <cell r="L33">
            <v>4.1303053711521159E-3</v>
          </cell>
          <cell r="M33">
            <v>488.34743900000001</v>
          </cell>
          <cell r="N33">
            <v>3.0675934649874404E-3</v>
          </cell>
          <cell r="O33">
            <v>0</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I34">
            <v>0</v>
          </cell>
          <cell r="J34">
            <v>0</v>
          </cell>
          <cell r="K34">
            <v>2158.1519190000004</v>
          </cell>
          <cell r="L34">
            <v>1.8253042303367027E-2</v>
          </cell>
          <cell r="M34">
            <v>2158.1519190000004</v>
          </cell>
          <cell r="N34">
            <v>1.3556603750663889E-2</v>
          </cell>
          <cell r="O34">
            <v>0</v>
          </cell>
          <cell r="P34">
            <v>0</v>
          </cell>
          <cell r="Q34">
            <v>2989.1045399999994</v>
          </cell>
          <cell r="R34">
            <v>2.2831589290212551E-2</v>
          </cell>
          <cell r="S34">
            <v>2989.1045399999994</v>
          </cell>
          <cell r="T34">
            <v>1.234164205302654E-2</v>
          </cell>
        </row>
        <row r="35">
          <cell r="B35" t="str">
            <v>South America, regional</v>
          </cell>
          <cell r="C35">
            <v>0</v>
          </cell>
          <cell r="D35">
            <v>0</v>
          </cell>
          <cell r="E35">
            <v>0</v>
          </cell>
          <cell r="F35">
            <v>0</v>
          </cell>
          <cell r="G35">
            <v>0</v>
          </cell>
          <cell r="H35">
            <v>0</v>
          </cell>
          <cell r="I35">
            <v>0</v>
          </cell>
          <cell r="J35">
            <v>0</v>
          </cell>
          <cell r="K35">
            <v>1114.2083533333334</v>
          </cell>
          <cell r="L35">
            <v>9.4236610634815306E-3</v>
          </cell>
          <cell r="M35">
            <v>1114.2083533333334</v>
          </cell>
          <cell r="N35">
            <v>6.9989888148461257E-3</v>
          </cell>
          <cell r="O35">
            <v>0</v>
          </cell>
          <cell r="P35">
            <v>0</v>
          </cell>
          <cell r="Q35">
            <v>0</v>
          </cell>
          <cell r="R35">
            <v>0</v>
          </cell>
          <cell r="S35">
            <v>0</v>
          </cell>
          <cell r="T35">
            <v>0</v>
          </cell>
        </row>
        <row r="36">
          <cell r="B36" t="str">
            <v>St. Kitts-Nevis</v>
          </cell>
          <cell r="C36">
            <v>0</v>
          </cell>
          <cell r="D36">
            <v>0</v>
          </cell>
          <cell r="E36">
            <v>2354.2385360000003</v>
          </cell>
          <cell r="F36">
            <v>3.228372380363307E-2</v>
          </cell>
          <cell r="G36">
            <v>2354.2385360000003</v>
          </cell>
          <cell r="H36">
            <v>1.4390646773645065E-2</v>
          </cell>
          <cell r="I36">
            <v>0</v>
          </cell>
          <cell r="J36">
            <v>0</v>
          </cell>
          <cell r="K36">
            <v>0</v>
          </cell>
          <cell r="L36">
            <v>0</v>
          </cell>
          <cell r="M36">
            <v>0</v>
          </cell>
          <cell r="N36">
            <v>0</v>
          </cell>
          <cell r="O36">
            <v>0</v>
          </cell>
          <cell r="P36">
            <v>0</v>
          </cell>
          <cell r="Q36">
            <v>0</v>
          </cell>
          <cell r="R36">
            <v>0</v>
          </cell>
          <cell r="S36">
            <v>0</v>
          </cell>
          <cell r="T36">
            <v>0</v>
          </cell>
        </row>
        <row r="37">
          <cell r="B37" t="str">
            <v>St. Lucia</v>
          </cell>
          <cell r="C37">
            <v>0</v>
          </cell>
          <cell r="D37">
            <v>0</v>
          </cell>
          <cell r="E37">
            <v>160.81684400000003</v>
          </cell>
          <cell r="F37">
            <v>2.2052848491253933E-3</v>
          </cell>
          <cell r="G37">
            <v>160.81684400000003</v>
          </cell>
          <cell r="H37">
            <v>9.8301780463947927E-4</v>
          </cell>
          <cell r="I37">
            <v>0</v>
          </cell>
          <cell r="J37">
            <v>0</v>
          </cell>
          <cell r="K37">
            <v>175.37449400000003</v>
          </cell>
          <cell r="L37">
            <v>1.483268174835836E-3</v>
          </cell>
          <cell r="M37">
            <v>175.37449400000003</v>
          </cell>
          <cell r="N37">
            <v>1.1016288993375455E-3</v>
          </cell>
          <cell r="O37">
            <v>0</v>
          </cell>
          <cell r="P37">
            <v>0</v>
          </cell>
          <cell r="Q37">
            <v>42.71031</v>
          </cell>
          <cell r="R37">
            <v>3.2623290464697439E-4</v>
          </cell>
          <cell r="S37">
            <v>42.71031</v>
          </cell>
          <cell r="T37">
            <v>1.7634557471643333E-4</v>
          </cell>
        </row>
        <row r="38">
          <cell r="B38" t="str">
            <v>St.Vincent &amp; Grenadines</v>
          </cell>
          <cell r="C38">
            <v>0</v>
          </cell>
          <cell r="D38">
            <v>0</v>
          </cell>
          <cell r="E38">
            <v>47.860720000000001</v>
          </cell>
          <cell r="F38">
            <v>6.5631508527945416E-4</v>
          </cell>
          <cell r="G38">
            <v>47.860720000000001</v>
          </cell>
          <cell r="H38">
            <v>2.9255604532859013E-4</v>
          </cell>
          <cell r="I38">
            <v>0</v>
          </cell>
          <cell r="J38">
            <v>0</v>
          </cell>
          <cell r="K38">
            <v>110.17695999999999</v>
          </cell>
          <cell r="L38">
            <v>9.318457584154789E-4</v>
          </cell>
          <cell r="M38">
            <v>110.17695999999999</v>
          </cell>
          <cell r="N38">
            <v>6.9208537917239406E-4</v>
          </cell>
          <cell r="O38">
            <v>0</v>
          </cell>
          <cell r="P38">
            <v>0</v>
          </cell>
          <cell r="Q38">
            <v>5.8799999999999998E-2</v>
          </cell>
          <cell r="R38">
            <v>4.4913031053256446E-7</v>
          </cell>
          <cell r="S38">
            <v>5.8799999999999998E-2</v>
          </cell>
          <cell r="T38">
            <v>2.4277790990808263E-7</v>
          </cell>
        </row>
        <row r="39">
          <cell r="B39" t="str">
            <v>Suriname</v>
          </cell>
          <cell r="C39">
            <v>0</v>
          </cell>
          <cell r="D39">
            <v>0</v>
          </cell>
          <cell r="E39">
            <v>0</v>
          </cell>
          <cell r="F39">
            <v>0</v>
          </cell>
          <cell r="G39">
            <v>0</v>
          </cell>
          <cell r="H39">
            <v>0</v>
          </cell>
          <cell r="I39">
            <v>10</v>
          </cell>
          <cell r="J39">
            <v>2.441380690007781E-4</v>
          </cell>
          <cell r="K39">
            <v>21.868051000000001</v>
          </cell>
          <cell r="L39">
            <v>1.8495382854240465E-4</v>
          </cell>
          <cell r="M39">
            <v>31.868051000000001</v>
          </cell>
          <cell r="N39">
            <v>2.0018170913247376E-4</v>
          </cell>
          <cell r="O39">
            <v>0</v>
          </cell>
          <cell r="P39">
            <v>0</v>
          </cell>
          <cell r="Q39">
            <v>0</v>
          </cell>
          <cell r="R39">
            <v>0</v>
          </cell>
          <cell r="S39">
            <v>0</v>
          </cell>
          <cell r="T39">
            <v>0</v>
          </cell>
        </row>
        <row r="40">
          <cell r="B40" t="str">
            <v>Uruguay</v>
          </cell>
          <cell r="C40">
            <v>0</v>
          </cell>
          <cell r="D40">
            <v>0</v>
          </cell>
          <cell r="E40">
            <v>123.378395</v>
          </cell>
          <cell r="F40">
            <v>1.6918905907823195E-3</v>
          </cell>
          <cell r="G40">
            <v>123.378395</v>
          </cell>
          <cell r="H40">
            <v>7.5416950100601701E-4</v>
          </cell>
          <cell r="I40">
            <v>0</v>
          </cell>
          <cell r="J40">
            <v>0</v>
          </cell>
          <cell r="K40">
            <v>1523.3483879999999</v>
          </cell>
          <cell r="L40">
            <v>1.2884052472920446E-2</v>
          </cell>
          <cell r="M40">
            <v>1523.3483879999999</v>
          </cell>
          <cell r="N40">
            <v>9.5690346395529095E-3</v>
          </cell>
          <cell r="O40">
            <v>0</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I41">
            <v>0</v>
          </cell>
          <cell r="J41">
            <v>0</v>
          </cell>
          <cell r="K41">
            <v>1408.2172220000002</v>
          </cell>
          <cell r="L41">
            <v>1.1910305432717776E-2</v>
          </cell>
          <cell r="M41">
            <v>1408.2172220000002</v>
          </cell>
          <cell r="N41">
            <v>8.8458290194698211E-3</v>
          </cell>
          <cell r="O41">
            <v>0</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43" refreshError="1"/>
      <sheetData sheetId="44" refreshError="1"/>
      <sheetData sheetId="45" refreshError="1"/>
      <sheetData sheetId="46" refreshError="1"/>
      <sheetData sheetId="47" refreshError="1"/>
      <sheetData sheetId="48">
        <row r="6">
          <cell r="B6" t="str">
            <v>Afghanistan</v>
          </cell>
          <cell r="C6">
            <v>0</v>
          </cell>
          <cell r="D6">
            <v>0</v>
          </cell>
          <cell r="E6">
            <v>83768.289439999993</v>
          </cell>
          <cell r="F6">
            <v>17.050999999999998</v>
          </cell>
          <cell r="G6">
            <v>0</v>
          </cell>
          <cell r="H6">
            <v>0</v>
          </cell>
          <cell r="I6">
            <v>89.714570000000009</v>
          </cell>
          <cell r="J6">
            <v>141972.95150999998</v>
          </cell>
          <cell r="K6">
            <v>0</v>
          </cell>
          <cell r="L6">
            <v>0</v>
          </cell>
          <cell r="M6">
            <v>0</v>
          </cell>
          <cell r="N6">
            <v>0</v>
          </cell>
          <cell r="O6">
            <v>9370.4882159515455</v>
          </cell>
          <cell r="P6">
            <v>0</v>
          </cell>
          <cell r="Q6">
            <v>0</v>
          </cell>
          <cell r="R6">
            <v>99.520690000000002</v>
          </cell>
          <cell r="S6">
            <v>0</v>
          </cell>
          <cell r="T6">
            <v>0</v>
          </cell>
          <cell r="U6">
            <v>0</v>
          </cell>
          <cell r="V6">
            <v>0</v>
          </cell>
          <cell r="W6">
            <v>0</v>
          </cell>
          <cell r="X6">
            <v>0</v>
          </cell>
          <cell r="Y6">
            <v>235318.01542595142</v>
          </cell>
        </row>
        <row r="7">
          <cell r="B7" t="str">
            <v>Africa, regional</v>
          </cell>
          <cell r="C7">
            <v>7669.6252249348599</v>
          </cell>
          <cell r="D7">
            <v>258.43022000000002</v>
          </cell>
          <cell r="E7">
            <v>7428.5230907999994</v>
          </cell>
          <cell r="F7">
            <v>19389.421159899997</v>
          </cell>
          <cell r="G7">
            <v>0</v>
          </cell>
          <cell r="H7">
            <v>0</v>
          </cell>
          <cell r="I7">
            <v>1348.5352600000001</v>
          </cell>
          <cell r="J7">
            <v>188982.57009000008</v>
          </cell>
          <cell r="K7">
            <v>0</v>
          </cell>
          <cell r="L7">
            <v>42436.750999999997</v>
          </cell>
          <cell r="M7">
            <v>0</v>
          </cell>
          <cell r="N7">
            <v>0</v>
          </cell>
          <cell r="O7">
            <v>69037.092525474203</v>
          </cell>
          <cell r="P7">
            <v>0</v>
          </cell>
          <cell r="Q7">
            <v>0</v>
          </cell>
          <cell r="R7">
            <v>0</v>
          </cell>
          <cell r="S7">
            <v>0</v>
          </cell>
          <cell r="T7">
            <v>0</v>
          </cell>
          <cell r="U7">
            <v>0</v>
          </cell>
          <cell r="V7">
            <v>0</v>
          </cell>
          <cell r="W7">
            <v>319.38400000000001</v>
          </cell>
          <cell r="X7">
            <v>0</v>
          </cell>
          <cell r="Y7">
            <v>336700.28531030926</v>
          </cell>
        </row>
        <row r="8">
          <cell r="B8" t="str">
            <v>Albania</v>
          </cell>
          <cell r="C8">
            <v>0</v>
          </cell>
          <cell r="D8">
            <v>0</v>
          </cell>
          <cell r="E8">
            <v>0</v>
          </cell>
          <cell r="F8">
            <v>0</v>
          </cell>
          <cell r="G8">
            <v>0</v>
          </cell>
          <cell r="H8">
            <v>0</v>
          </cell>
          <cell r="I8">
            <v>0</v>
          </cell>
          <cell r="J8">
            <v>0</v>
          </cell>
          <cell r="K8">
            <v>0</v>
          </cell>
          <cell r="L8">
            <v>0</v>
          </cell>
          <cell r="M8">
            <v>0</v>
          </cell>
          <cell r="N8">
            <v>0</v>
          </cell>
          <cell r="O8">
            <v>368.30730411044402</v>
          </cell>
          <cell r="P8">
            <v>0</v>
          </cell>
          <cell r="Q8">
            <v>0</v>
          </cell>
          <cell r="R8">
            <v>0</v>
          </cell>
          <cell r="S8">
            <v>0</v>
          </cell>
          <cell r="T8">
            <v>0</v>
          </cell>
          <cell r="U8">
            <v>0</v>
          </cell>
          <cell r="V8">
            <v>0</v>
          </cell>
          <cell r="W8">
            <v>0</v>
          </cell>
          <cell r="X8">
            <v>0</v>
          </cell>
          <cell r="Y8">
            <v>368.30730411044402</v>
          </cell>
        </row>
        <row r="9">
          <cell r="B9" t="str">
            <v>Algeria</v>
          </cell>
          <cell r="C9">
            <v>0</v>
          </cell>
          <cell r="D9">
            <v>0</v>
          </cell>
          <cell r="E9">
            <v>912.33299999999997</v>
          </cell>
          <cell r="F9">
            <v>0</v>
          </cell>
          <cell r="G9">
            <v>0</v>
          </cell>
          <cell r="H9">
            <v>0</v>
          </cell>
          <cell r="I9">
            <v>0</v>
          </cell>
          <cell r="J9">
            <v>0</v>
          </cell>
          <cell r="K9">
            <v>0</v>
          </cell>
          <cell r="L9">
            <v>0</v>
          </cell>
          <cell r="M9">
            <v>0</v>
          </cell>
          <cell r="N9">
            <v>0</v>
          </cell>
          <cell r="O9">
            <v>2339.9206694135014</v>
          </cell>
          <cell r="P9">
            <v>0</v>
          </cell>
          <cell r="Q9">
            <v>0</v>
          </cell>
          <cell r="R9">
            <v>0</v>
          </cell>
          <cell r="S9">
            <v>0</v>
          </cell>
          <cell r="T9">
            <v>0</v>
          </cell>
          <cell r="U9">
            <v>0</v>
          </cell>
          <cell r="V9">
            <v>0</v>
          </cell>
          <cell r="W9">
            <v>0</v>
          </cell>
          <cell r="X9">
            <v>0</v>
          </cell>
          <cell r="Y9">
            <v>3252.2536694134997</v>
          </cell>
        </row>
        <row r="10">
          <cell r="B10" t="str">
            <v>America, regional</v>
          </cell>
          <cell r="C10">
            <v>0</v>
          </cell>
          <cell r="D10">
            <v>0</v>
          </cell>
          <cell r="E10">
            <v>3531.663</v>
          </cell>
          <cell r="F10">
            <v>909.33859000000007</v>
          </cell>
          <cell r="G10">
            <v>0</v>
          </cell>
          <cell r="H10">
            <v>0</v>
          </cell>
          <cell r="I10">
            <v>0</v>
          </cell>
          <cell r="J10">
            <v>0</v>
          </cell>
          <cell r="K10">
            <v>0</v>
          </cell>
          <cell r="L10">
            <v>0</v>
          </cell>
          <cell r="M10">
            <v>0</v>
          </cell>
          <cell r="N10">
            <v>0</v>
          </cell>
          <cell r="O10">
            <v>576.96018000000004</v>
          </cell>
          <cell r="P10">
            <v>0</v>
          </cell>
          <cell r="Q10">
            <v>0</v>
          </cell>
          <cell r="R10">
            <v>0</v>
          </cell>
          <cell r="S10">
            <v>0</v>
          </cell>
          <cell r="T10">
            <v>0</v>
          </cell>
          <cell r="U10">
            <v>0</v>
          </cell>
          <cell r="V10">
            <v>522.80299000000002</v>
          </cell>
          <cell r="W10">
            <v>0</v>
          </cell>
          <cell r="X10">
            <v>0</v>
          </cell>
          <cell r="Y10">
            <v>5540.7647600000009</v>
          </cell>
        </row>
        <row r="11">
          <cell r="B11" t="str">
            <v>Angola</v>
          </cell>
          <cell r="C11">
            <v>0</v>
          </cell>
          <cell r="D11">
            <v>0</v>
          </cell>
          <cell r="E11">
            <v>0</v>
          </cell>
          <cell r="F11">
            <v>0</v>
          </cell>
          <cell r="G11">
            <v>0</v>
          </cell>
          <cell r="H11">
            <v>0</v>
          </cell>
          <cell r="I11">
            <v>0</v>
          </cell>
          <cell r="J11">
            <v>0</v>
          </cell>
          <cell r="K11">
            <v>0</v>
          </cell>
          <cell r="L11">
            <v>0</v>
          </cell>
          <cell r="M11">
            <v>0</v>
          </cell>
          <cell r="N11">
            <v>0</v>
          </cell>
          <cell r="O11">
            <v>296.3546</v>
          </cell>
          <cell r="P11">
            <v>0</v>
          </cell>
          <cell r="Q11">
            <v>0</v>
          </cell>
          <cell r="R11">
            <v>0</v>
          </cell>
          <cell r="S11">
            <v>0</v>
          </cell>
          <cell r="T11">
            <v>0</v>
          </cell>
          <cell r="U11">
            <v>0</v>
          </cell>
          <cell r="V11">
            <v>94.418639999999996</v>
          </cell>
          <cell r="W11">
            <v>0</v>
          </cell>
          <cell r="X11">
            <v>0</v>
          </cell>
          <cell r="Y11">
            <v>390.77323999999999</v>
          </cell>
        </row>
        <row r="12">
          <cell r="B12" t="str">
            <v>Antigua and Barbuda</v>
          </cell>
          <cell r="C12">
            <v>0</v>
          </cell>
          <cell r="D12">
            <v>1.42374</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1.42374</v>
          </cell>
        </row>
        <row r="13">
          <cell r="B13" t="str">
            <v>Argentina</v>
          </cell>
          <cell r="C13">
            <v>0</v>
          </cell>
          <cell r="D13">
            <v>0</v>
          </cell>
          <cell r="E13">
            <v>0</v>
          </cell>
          <cell r="F13">
            <v>0</v>
          </cell>
          <cell r="G13">
            <v>0</v>
          </cell>
          <cell r="H13">
            <v>0</v>
          </cell>
          <cell r="I13">
            <v>0</v>
          </cell>
          <cell r="J13">
            <v>0</v>
          </cell>
          <cell r="K13">
            <v>0</v>
          </cell>
          <cell r="L13">
            <v>0</v>
          </cell>
          <cell r="M13">
            <v>0</v>
          </cell>
          <cell r="N13">
            <v>0</v>
          </cell>
          <cell r="O13">
            <v>969.25821816405301</v>
          </cell>
          <cell r="P13">
            <v>0</v>
          </cell>
          <cell r="Q13">
            <v>0</v>
          </cell>
          <cell r="R13">
            <v>0</v>
          </cell>
          <cell r="S13">
            <v>0</v>
          </cell>
          <cell r="T13">
            <v>0</v>
          </cell>
          <cell r="U13">
            <v>0</v>
          </cell>
          <cell r="V13">
            <v>38.399729999999998</v>
          </cell>
          <cell r="W13">
            <v>0</v>
          </cell>
          <cell r="X13">
            <v>0</v>
          </cell>
          <cell r="Y13">
            <v>1007.6579481640531</v>
          </cell>
        </row>
        <row r="14">
          <cell r="B14" t="str">
            <v>Armenia</v>
          </cell>
          <cell r="C14">
            <v>0</v>
          </cell>
          <cell r="D14">
            <v>0</v>
          </cell>
          <cell r="E14">
            <v>0</v>
          </cell>
          <cell r="F14">
            <v>0</v>
          </cell>
          <cell r="G14">
            <v>0</v>
          </cell>
          <cell r="H14">
            <v>0</v>
          </cell>
          <cell r="I14">
            <v>0</v>
          </cell>
          <cell r="J14">
            <v>0</v>
          </cell>
          <cell r="K14">
            <v>0</v>
          </cell>
          <cell r="L14">
            <v>0</v>
          </cell>
          <cell r="M14">
            <v>0</v>
          </cell>
          <cell r="N14">
            <v>0</v>
          </cell>
          <cell r="O14">
            <v>438.31988737461091</v>
          </cell>
          <cell r="P14">
            <v>0</v>
          </cell>
          <cell r="Q14">
            <v>0</v>
          </cell>
          <cell r="R14">
            <v>0</v>
          </cell>
          <cell r="S14">
            <v>0</v>
          </cell>
          <cell r="T14">
            <v>0</v>
          </cell>
          <cell r="U14">
            <v>0</v>
          </cell>
          <cell r="V14">
            <v>0</v>
          </cell>
          <cell r="W14">
            <v>0</v>
          </cell>
          <cell r="X14">
            <v>0</v>
          </cell>
          <cell r="Y14">
            <v>438.31988737461091</v>
          </cell>
        </row>
        <row r="15">
          <cell r="B15" t="str">
            <v>Asia, regional</v>
          </cell>
          <cell r="C15">
            <v>651.40270277777802</v>
          </cell>
          <cell r="D15">
            <v>0</v>
          </cell>
          <cell r="E15">
            <v>6129.29</v>
          </cell>
          <cell r="F15">
            <v>351.26642200000003</v>
          </cell>
          <cell r="G15">
            <v>0</v>
          </cell>
          <cell r="H15">
            <v>0</v>
          </cell>
          <cell r="I15">
            <v>196.59925999999999</v>
          </cell>
          <cell r="J15">
            <v>28786.690289999995</v>
          </cell>
          <cell r="K15">
            <v>0</v>
          </cell>
          <cell r="L15">
            <v>5000</v>
          </cell>
          <cell r="M15">
            <v>0</v>
          </cell>
          <cell r="N15">
            <v>0</v>
          </cell>
          <cell r="O15">
            <v>27566.444052391002</v>
          </cell>
          <cell r="P15">
            <v>0</v>
          </cell>
          <cell r="Q15">
            <v>0</v>
          </cell>
          <cell r="R15">
            <v>0</v>
          </cell>
          <cell r="S15">
            <v>0</v>
          </cell>
          <cell r="T15">
            <v>0</v>
          </cell>
          <cell r="U15">
            <v>0</v>
          </cell>
          <cell r="V15">
            <v>0</v>
          </cell>
          <cell r="W15">
            <v>0</v>
          </cell>
          <cell r="X15">
            <v>0</v>
          </cell>
          <cell r="Y15">
            <v>68681.692727168789</v>
          </cell>
        </row>
        <row r="16">
          <cell r="B16" t="str">
            <v>Azerbaijan</v>
          </cell>
          <cell r="C16">
            <v>0</v>
          </cell>
          <cell r="D16">
            <v>0</v>
          </cell>
          <cell r="E16">
            <v>0</v>
          </cell>
          <cell r="F16">
            <v>0</v>
          </cell>
          <cell r="G16">
            <v>0</v>
          </cell>
          <cell r="H16">
            <v>0</v>
          </cell>
          <cell r="I16">
            <v>0</v>
          </cell>
          <cell r="J16">
            <v>0</v>
          </cell>
          <cell r="K16">
            <v>0</v>
          </cell>
          <cell r="L16">
            <v>0</v>
          </cell>
          <cell r="M16">
            <v>0</v>
          </cell>
          <cell r="N16">
            <v>0</v>
          </cell>
          <cell r="O16">
            <v>1008.3323161362139</v>
          </cell>
          <cell r="P16">
            <v>0</v>
          </cell>
          <cell r="Q16">
            <v>0</v>
          </cell>
          <cell r="R16">
            <v>0</v>
          </cell>
          <cell r="S16">
            <v>0</v>
          </cell>
          <cell r="T16">
            <v>0</v>
          </cell>
          <cell r="U16">
            <v>0</v>
          </cell>
          <cell r="V16">
            <v>0</v>
          </cell>
          <cell r="W16">
            <v>0</v>
          </cell>
          <cell r="X16">
            <v>0</v>
          </cell>
          <cell r="Y16">
            <v>1008.3323161362139</v>
          </cell>
        </row>
        <row r="17">
          <cell r="B17" t="str">
            <v>Bangladesh</v>
          </cell>
          <cell r="C17">
            <v>0</v>
          </cell>
          <cell r="D17">
            <v>0</v>
          </cell>
          <cell r="E17">
            <v>0</v>
          </cell>
          <cell r="F17">
            <v>291.51578799999999</v>
          </cell>
          <cell r="G17">
            <v>0</v>
          </cell>
          <cell r="H17">
            <v>0</v>
          </cell>
          <cell r="I17">
            <v>0</v>
          </cell>
          <cell r="J17">
            <v>143706.77145</v>
          </cell>
          <cell r="K17">
            <v>0</v>
          </cell>
          <cell r="L17">
            <v>0</v>
          </cell>
          <cell r="M17">
            <v>0</v>
          </cell>
          <cell r="N17">
            <v>0</v>
          </cell>
          <cell r="O17">
            <v>4135.3681307799097</v>
          </cell>
          <cell r="P17">
            <v>0</v>
          </cell>
          <cell r="Q17">
            <v>0</v>
          </cell>
          <cell r="R17">
            <v>18.399539999999998</v>
          </cell>
          <cell r="S17">
            <v>0</v>
          </cell>
          <cell r="T17">
            <v>0</v>
          </cell>
          <cell r="U17">
            <v>0</v>
          </cell>
          <cell r="V17">
            <v>0</v>
          </cell>
          <cell r="W17">
            <v>387.976</v>
          </cell>
          <cell r="X17">
            <v>0</v>
          </cell>
          <cell r="Y17">
            <v>148540.03090877994</v>
          </cell>
        </row>
        <row r="18">
          <cell r="B18" t="str">
            <v>Belarus</v>
          </cell>
          <cell r="C18">
            <v>0</v>
          </cell>
          <cell r="D18">
            <v>0</v>
          </cell>
          <cell r="E18">
            <v>0</v>
          </cell>
          <cell r="F18">
            <v>0</v>
          </cell>
          <cell r="G18">
            <v>0</v>
          </cell>
          <cell r="H18">
            <v>0</v>
          </cell>
          <cell r="I18">
            <v>0</v>
          </cell>
          <cell r="J18">
            <v>0</v>
          </cell>
          <cell r="K18">
            <v>0</v>
          </cell>
          <cell r="L18">
            <v>0</v>
          </cell>
          <cell r="M18">
            <v>0</v>
          </cell>
          <cell r="N18">
            <v>0</v>
          </cell>
          <cell r="O18">
            <v>392.98821999999996</v>
          </cell>
          <cell r="P18">
            <v>0</v>
          </cell>
          <cell r="Q18">
            <v>0</v>
          </cell>
          <cell r="R18">
            <v>0</v>
          </cell>
          <cell r="S18">
            <v>0</v>
          </cell>
          <cell r="T18">
            <v>0</v>
          </cell>
          <cell r="U18">
            <v>0</v>
          </cell>
          <cell r="V18">
            <v>0</v>
          </cell>
          <cell r="W18">
            <v>0</v>
          </cell>
          <cell r="X18">
            <v>0</v>
          </cell>
          <cell r="Y18">
            <v>392.98821999999996</v>
          </cell>
        </row>
        <row r="19">
          <cell r="B19" t="str">
            <v>Belize</v>
          </cell>
          <cell r="C19">
            <v>0</v>
          </cell>
          <cell r="D19">
            <v>3.3167599999999999</v>
          </cell>
          <cell r="E19">
            <v>0</v>
          </cell>
          <cell r="F19">
            <v>0</v>
          </cell>
          <cell r="G19">
            <v>0</v>
          </cell>
          <cell r="H19">
            <v>0</v>
          </cell>
          <cell r="I19">
            <v>243.23071000000002</v>
          </cell>
          <cell r="J19">
            <v>0</v>
          </cell>
          <cell r="K19">
            <v>0</v>
          </cell>
          <cell r="L19">
            <v>0</v>
          </cell>
          <cell r="M19">
            <v>0</v>
          </cell>
          <cell r="N19">
            <v>0</v>
          </cell>
          <cell r="O19">
            <v>176.07816</v>
          </cell>
          <cell r="P19">
            <v>0</v>
          </cell>
          <cell r="Q19">
            <v>0</v>
          </cell>
          <cell r="R19">
            <v>0</v>
          </cell>
          <cell r="S19">
            <v>0</v>
          </cell>
          <cell r="T19">
            <v>0</v>
          </cell>
          <cell r="U19">
            <v>0</v>
          </cell>
          <cell r="V19">
            <v>0</v>
          </cell>
          <cell r="W19">
            <v>0</v>
          </cell>
          <cell r="X19">
            <v>0</v>
          </cell>
          <cell r="Y19">
            <v>422.62563000000006</v>
          </cell>
        </row>
        <row r="20">
          <cell r="B20" t="str">
            <v>Bhutan</v>
          </cell>
          <cell r="C20">
            <v>0</v>
          </cell>
          <cell r="D20">
            <v>0</v>
          </cell>
          <cell r="E20">
            <v>0</v>
          </cell>
          <cell r="F20">
            <v>0</v>
          </cell>
          <cell r="G20">
            <v>0</v>
          </cell>
          <cell r="H20">
            <v>0</v>
          </cell>
          <cell r="I20">
            <v>61.64461</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61.64461</v>
          </cell>
        </row>
        <row r="21">
          <cell r="B21" t="str">
            <v>Bolivia</v>
          </cell>
          <cell r="C21">
            <v>0</v>
          </cell>
          <cell r="D21">
            <v>0</v>
          </cell>
          <cell r="E21">
            <v>0</v>
          </cell>
          <cell r="F21">
            <v>0</v>
          </cell>
          <cell r="G21">
            <v>0</v>
          </cell>
          <cell r="H21">
            <v>0</v>
          </cell>
          <cell r="I21">
            <v>127.9295</v>
          </cell>
          <cell r="J21">
            <v>0</v>
          </cell>
          <cell r="K21">
            <v>0</v>
          </cell>
          <cell r="L21">
            <v>0</v>
          </cell>
          <cell r="M21">
            <v>0</v>
          </cell>
          <cell r="N21">
            <v>0</v>
          </cell>
          <cell r="O21">
            <v>91.970569999999995</v>
          </cell>
          <cell r="P21">
            <v>0</v>
          </cell>
          <cell r="Q21">
            <v>0</v>
          </cell>
          <cell r="R21">
            <v>0</v>
          </cell>
          <cell r="S21">
            <v>0</v>
          </cell>
          <cell r="T21">
            <v>0</v>
          </cell>
          <cell r="U21">
            <v>0</v>
          </cell>
          <cell r="V21">
            <v>0</v>
          </cell>
          <cell r="W21">
            <v>0</v>
          </cell>
          <cell r="X21">
            <v>0</v>
          </cell>
          <cell r="Y21">
            <v>219.90006999999997</v>
          </cell>
        </row>
        <row r="22">
          <cell r="B22" t="str">
            <v>Bosnia-Herzegovina</v>
          </cell>
          <cell r="C22">
            <v>0</v>
          </cell>
          <cell r="D22">
            <v>0</v>
          </cell>
          <cell r="E22">
            <v>3052.4189999999999</v>
          </cell>
          <cell r="F22">
            <v>0</v>
          </cell>
          <cell r="G22">
            <v>0</v>
          </cell>
          <cell r="H22">
            <v>0</v>
          </cell>
          <cell r="I22">
            <v>0</v>
          </cell>
          <cell r="J22">
            <v>0</v>
          </cell>
          <cell r="K22">
            <v>0</v>
          </cell>
          <cell r="L22">
            <v>0</v>
          </cell>
          <cell r="M22">
            <v>0</v>
          </cell>
          <cell r="N22">
            <v>0</v>
          </cell>
          <cell r="O22">
            <v>573.35969887909698</v>
          </cell>
          <cell r="P22">
            <v>0</v>
          </cell>
          <cell r="Q22">
            <v>0</v>
          </cell>
          <cell r="R22">
            <v>0</v>
          </cell>
          <cell r="S22">
            <v>0</v>
          </cell>
          <cell r="T22">
            <v>0</v>
          </cell>
          <cell r="U22">
            <v>0</v>
          </cell>
          <cell r="V22">
            <v>0</v>
          </cell>
          <cell r="W22">
            <v>0</v>
          </cell>
          <cell r="X22">
            <v>0</v>
          </cell>
          <cell r="Y22">
            <v>3625.7786988790967</v>
          </cell>
        </row>
        <row r="23">
          <cell r="B23" t="str">
            <v>Botswana</v>
          </cell>
          <cell r="C23">
            <v>0</v>
          </cell>
          <cell r="D23">
            <v>10.25756</v>
          </cell>
          <cell r="E23">
            <v>0</v>
          </cell>
          <cell r="F23">
            <v>0</v>
          </cell>
          <cell r="G23">
            <v>0</v>
          </cell>
          <cell r="H23">
            <v>0</v>
          </cell>
          <cell r="I23">
            <v>0</v>
          </cell>
          <cell r="J23">
            <v>0</v>
          </cell>
          <cell r="K23">
            <v>0</v>
          </cell>
          <cell r="L23">
            <v>0</v>
          </cell>
          <cell r="M23">
            <v>0</v>
          </cell>
          <cell r="N23">
            <v>0</v>
          </cell>
          <cell r="O23">
            <v>268.44959724670008</v>
          </cell>
          <cell r="P23">
            <v>0</v>
          </cell>
          <cell r="Q23">
            <v>0</v>
          </cell>
          <cell r="R23">
            <v>0</v>
          </cell>
          <cell r="S23">
            <v>0</v>
          </cell>
          <cell r="T23">
            <v>0</v>
          </cell>
          <cell r="U23">
            <v>0</v>
          </cell>
          <cell r="V23">
            <v>0</v>
          </cell>
          <cell r="W23">
            <v>0</v>
          </cell>
          <cell r="X23">
            <v>0</v>
          </cell>
          <cell r="Y23">
            <v>278.70715724670009</v>
          </cell>
        </row>
        <row r="24">
          <cell r="B24" t="str">
            <v>Brazil</v>
          </cell>
          <cell r="C24">
            <v>0</v>
          </cell>
          <cell r="D24">
            <v>0</v>
          </cell>
          <cell r="E24">
            <v>0</v>
          </cell>
          <cell r="F24">
            <v>11747.341070000004</v>
          </cell>
          <cell r="G24">
            <v>0</v>
          </cell>
          <cell r="H24">
            <v>0</v>
          </cell>
          <cell r="I24">
            <v>30146.704619999997</v>
          </cell>
          <cell r="J24">
            <v>0</v>
          </cell>
          <cell r="K24">
            <v>0</v>
          </cell>
          <cell r="L24">
            <v>0</v>
          </cell>
          <cell r="M24">
            <v>0</v>
          </cell>
          <cell r="N24">
            <v>0</v>
          </cell>
          <cell r="O24">
            <v>8424.8613259003196</v>
          </cell>
          <cell r="P24">
            <v>0</v>
          </cell>
          <cell r="Q24">
            <v>0</v>
          </cell>
          <cell r="R24">
            <v>0</v>
          </cell>
          <cell r="S24">
            <v>0</v>
          </cell>
          <cell r="T24">
            <v>0</v>
          </cell>
          <cell r="U24">
            <v>0</v>
          </cell>
          <cell r="V24">
            <v>3354.9485099999988</v>
          </cell>
          <cell r="W24">
            <v>0</v>
          </cell>
          <cell r="X24">
            <v>0</v>
          </cell>
          <cell r="Y24">
            <v>53673.855525900326</v>
          </cell>
        </row>
        <row r="25">
          <cell r="B25" t="str">
            <v>Burkina Faso</v>
          </cell>
          <cell r="C25">
            <v>0</v>
          </cell>
          <cell r="D25">
            <v>0</v>
          </cell>
          <cell r="E25">
            <v>0</v>
          </cell>
          <cell r="F25">
            <v>43.546230000000001</v>
          </cell>
          <cell r="G25">
            <v>0</v>
          </cell>
          <cell r="H25">
            <v>0</v>
          </cell>
          <cell r="I25">
            <v>88.155749999999998</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131.70197999999999</v>
          </cell>
        </row>
        <row r="26">
          <cell r="B26" t="str">
            <v>Burundi</v>
          </cell>
          <cell r="C26">
            <v>0</v>
          </cell>
          <cell r="D26">
            <v>0</v>
          </cell>
          <cell r="E26">
            <v>472.88410000000005</v>
          </cell>
          <cell r="F26">
            <v>0</v>
          </cell>
          <cell r="G26">
            <v>0</v>
          </cell>
          <cell r="H26">
            <v>0</v>
          </cell>
          <cell r="I26">
            <v>0</v>
          </cell>
          <cell r="J26">
            <v>2612.6052199999999</v>
          </cell>
          <cell r="K26">
            <v>0</v>
          </cell>
          <cell r="L26">
            <v>0</v>
          </cell>
          <cell r="M26">
            <v>0</v>
          </cell>
          <cell r="N26">
            <v>0</v>
          </cell>
          <cell r="O26">
            <v>103.20186000000001</v>
          </cell>
          <cell r="P26">
            <v>0</v>
          </cell>
          <cell r="Q26">
            <v>0</v>
          </cell>
          <cell r="R26">
            <v>0</v>
          </cell>
          <cell r="S26">
            <v>0</v>
          </cell>
          <cell r="T26">
            <v>0</v>
          </cell>
          <cell r="U26">
            <v>0</v>
          </cell>
          <cell r="V26">
            <v>0</v>
          </cell>
          <cell r="W26">
            <v>0</v>
          </cell>
          <cell r="X26">
            <v>0</v>
          </cell>
          <cell r="Y26">
            <v>3188.6911799999993</v>
          </cell>
        </row>
        <row r="27">
          <cell r="B27" t="str">
            <v>Cambodia</v>
          </cell>
          <cell r="C27">
            <v>0</v>
          </cell>
          <cell r="D27">
            <v>0</v>
          </cell>
          <cell r="E27">
            <v>0</v>
          </cell>
          <cell r="F27">
            <v>0</v>
          </cell>
          <cell r="G27">
            <v>0</v>
          </cell>
          <cell r="H27">
            <v>0</v>
          </cell>
          <cell r="I27">
            <v>272.50756999999999</v>
          </cell>
          <cell r="J27">
            <v>1467.6120000000001</v>
          </cell>
          <cell r="K27">
            <v>0</v>
          </cell>
          <cell r="L27">
            <v>0</v>
          </cell>
          <cell r="M27">
            <v>0</v>
          </cell>
          <cell r="N27">
            <v>0</v>
          </cell>
          <cell r="O27">
            <v>305.33930757595863</v>
          </cell>
          <cell r="P27">
            <v>0</v>
          </cell>
          <cell r="Q27">
            <v>0</v>
          </cell>
          <cell r="R27">
            <v>0</v>
          </cell>
          <cell r="S27">
            <v>0</v>
          </cell>
          <cell r="T27">
            <v>0</v>
          </cell>
          <cell r="U27">
            <v>0</v>
          </cell>
          <cell r="V27">
            <v>0</v>
          </cell>
          <cell r="W27">
            <v>0</v>
          </cell>
          <cell r="X27">
            <v>0</v>
          </cell>
          <cell r="Y27">
            <v>2045.4588775759585</v>
          </cell>
        </row>
        <row r="28">
          <cell r="B28" t="str">
            <v>Cameroon</v>
          </cell>
          <cell r="C28">
            <v>0</v>
          </cell>
          <cell r="D28">
            <v>0</v>
          </cell>
          <cell r="E28">
            <v>0</v>
          </cell>
          <cell r="F28">
            <v>0</v>
          </cell>
          <cell r="G28">
            <v>0</v>
          </cell>
          <cell r="H28">
            <v>0</v>
          </cell>
          <cell r="I28">
            <v>336.63517000000002</v>
          </cell>
          <cell r="J28">
            <v>1250.2950000000001</v>
          </cell>
          <cell r="K28">
            <v>0</v>
          </cell>
          <cell r="L28">
            <v>0</v>
          </cell>
          <cell r="M28">
            <v>0</v>
          </cell>
          <cell r="N28">
            <v>0</v>
          </cell>
          <cell r="O28">
            <v>118.22876000000001</v>
          </cell>
          <cell r="P28">
            <v>0</v>
          </cell>
          <cell r="Q28">
            <v>0</v>
          </cell>
          <cell r="R28">
            <v>0</v>
          </cell>
          <cell r="S28">
            <v>0</v>
          </cell>
          <cell r="T28">
            <v>0</v>
          </cell>
          <cell r="U28">
            <v>0</v>
          </cell>
          <cell r="V28">
            <v>0</v>
          </cell>
          <cell r="W28">
            <v>0</v>
          </cell>
          <cell r="X28">
            <v>0</v>
          </cell>
          <cell r="Y28">
            <v>1705.1589299999998</v>
          </cell>
        </row>
        <row r="29">
          <cell r="B29" t="str">
            <v>Cape Verde</v>
          </cell>
          <cell r="C29">
            <v>0</v>
          </cell>
          <cell r="D29">
            <v>0</v>
          </cell>
          <cell r="E29">
            <v>0</v>
          </cell>
          <cell r="F29">
            <v>0</v>
          </cell>
          <cell r="G29">
            <v>0</v>
          </cell>
          <cell r="H29">
            <v>0</v>
          </cell>
          <cell r="I29">
            <v>77.446789999999993</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77.446789999999993</v>
          </cell>
        </row>
        <row r="30">
          <cell r="B30" t="str">
            <v>Central African Rep.</v>
          </cell>
          <cell r="C30">
            <v>0</v>
          </cell>
          <cell r="D30">
            <v>0</v>
          </cell>
          <cell r="E30">
            <v>0</v>
          </cell>
          <cell r="F30">
            <v>0</v>
          </cell>
          <cell r="G30">
            <v>0</v>
          </cell>
          <cell r="H30">
            <v>0</v>
          </cell>
          <cell r="I30">
            <v>0</v>
          </cell>
          <cell r="J30">
            <v>18913.561189999997</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18913.561189999997</v>
          </cell>
        </row>
        <row r="31">
          <cell r="B31" t="str">
            <v>Chile</v>
          </cell>
          <cell r="C31">
            <v>0</v>
          </cell>
          <cell r="D31">
            <v>0</v>
          </cell>
          <cell r="E31">
            <v>0</v>
          </cell>
          <cell r="F31">
            <v>4463.53953</v>
          </cell>
          <cell r="G31">
            <v>0</v>
          </cell>
          <cell r="H31">
            <v>0</v>
          </cell>
          <cell r="I31">
            <v>75.865250000000003</v>
          </cell>
          <cell r="J31">
            <v>0</v>
          </cell>
          <cell r="K31">
            <v>0</v>
          </cell>
          <cell r="L31">
            <v>0</v>
          </cell>
          <cell r="M31">
            <v>0</v>
          </cell>
          <cell r="N31">
            <v>0</v>
          </cell>
          <cell r="O31">
            <v>1521.5090532990898</v>
          </cell>
          <cell r="P31">
            <v>0</v>
          </cell>
          <cell r="Q31">
            <v>0</v>
          </cell>
          <cell r="R31">
            <v>0</v>
          </cell>
          <cell r="S31">
            <v>0</v>
          </cell>
          <cell r="T31">
            <v>0</v>
          </cell>
          <cell r="U31">
            <v>0</v>
          </cell>
          <cell r="V31">
            <v>662.78485999999998</v>
          </cell>
          <cell r="W31">
            <v>0</v>
          </cell>
          <cell r="X31">
            <v>0</v>
          </cell>
          <cell r="Y31">
            <v>6723.6986932990894</v>
          </cell>
        </row>
        <row r="32">
          <cell r="B32" t="str">
            <v>China</v>
          </cell>
          <cell r="C32">
            <v>0</v>
          </cell>
          <cell r="D32">
            <v>0</v>
          </cell>
          <cell r="E32">
            <v>0</v>
          </cell>
          <cell r="F32">
            <v>26273.284755999997</v>
          </cell>
          <cell r="G32">
            <v>0</v>
          </cell>
          <cell r="H32">
            <v>0</v>
          </cell>
          <cell r="I32">
            <v>206.05613</v>
          </cell>
          <cell r="J32">
            <v>0</v>
          </cell>
          <cell r="K32">
            <v>0</v>
          </cell>
          <cell r="L32">
            <v>0</v>
          </cell>
          <cell r="M32">
            <v>0</v>
          </cell>
          <cell r="N32">
            <v>0</v>
          </cell>
          <cell r="O32">
            <v>12871.149688989233</v>
          </cell>
          <cell r="P32">
            <v>0</v>
          </cell>
          <cell r="Q32">
            <v>0</v>
          </cell>
          <cell r="R32">
            <v>0</v>
          </cell>
          <cell r="S32">
            <v>0</v>
          </cell>
          <cell r="T32">
            <v>0</v>
          </cell>
          <cell r="U32">
            <v>0</v>
          </cell>
          <cell r="V32">
            <v>7551.4837000000052</v>
          </cell>
          <cell r="W32">
            <v>0</v>
          </cell>
          <cell r="X32">
            <v>0</v>
          </cell>
          <cell r="Y32">
            <v>46901.974274989254</v>
          </cell>
        </row>
        <row r="33">
          <cell r="B33" t="str">
            <v>Colombia</v>
          </cell>
          <cell r="C33">
            <v>0</v>
          </cell>
          <cell r="D33">
            <v>0</v>
          </cell>
          <cell r="E33">
            <v>16042.304875996562</v>
          </cell>
          <cell r="F33">
            <v>2842.1013800000001</v>
          </cell>
          <cell r="G33">
            <v>0</v>
          </cell>
          <cell r="H33">
            <v>0</v>
          </cell>
          <cell r="I33">
            <v>0</v>
          </cell>
          <cell r="J33">
            <v>0</v>
          </cell>
          <cell r="K33">
            <v>0</v>
          </cell>
          <cell r="L33">
            <v>0</v>
          </cell>
          <cell r="M33">
            <v>0</v>
          </cell>
          <cell r="N33">
            <v>0</v>
          </cell>
          <cell r="O33">
            <v>5096.3425562495213</v>
          </cell>
          <cell r="P33">
            <v>0</v>
          </cell>
          <cell r="Q33">
            <v>0</v>
          </cell>
          <cell r="R33">
            <v>0</v>
          </cell>
          <cell r="S33">
            <v>0</v>
          </cell>
          <cell r="T33">
            <v>0</v>
          </cell>
          <cell r="U33">
            <v>0</v>
          </cell>
          <cell r="V33">
            <v>902.01351</v>
          </cell>
          <cell r="W33">
            <v>0</v>
          </cell>
          <cell r="X33">
            <v>0</v>
          </cell>
          <cell r="Y33">
            <v>24882.762322246079</v>
          </cell>
        </row>
        <row r="34">
          <cell r="B34" t="str">
            <v>Comoros</v>
          </cell>
          <cell r="C34">
            <v>0</v>
          </cell>
          <cell r="D34">
            <v>0</v>
          </cell>
          <cell r="E34">
            <v>0</v>
          </cell>
          <cell r="F34">
            <v>0</v>
          </cell>
          <cell r="G34">
            <v>0</v>
          </cell>
          <cell r="H34">
            <v>0</v>
          </cell>
          <cell r="I34">
            <v>5</v>
          </cell>
          <cell r="J34">
            <v>0</v>
          </cell>
          <cell r="K34">
            <v>0</v>
          </cell>
          <cell r="L34">
            <v>0</v>
          </cell>
          <cell r="M34">
            <v>0</v>
          </cell>
          <cell r="N34">
            <v>0</v>
          </cell>
          <cell r="O34">
            <v>5</v>
          </cell>
          <cell r="P34">
            <v>0</v>
          </cell>
          <cell r="Q34">
            <v>0</v>
          </cell>
          <cell r="R34">
            <v>0</v>
          </cell>
          <cell r="S34">
            <v>0</v>
          </cell>
          <cell r="T34">
            <v>0</v>
          </cell>
          <cell r="U34">
            <v>0</v>
          </cell>
          <cell r="V34">
            <v>0</v>
          </cell>
          <cell r="W34">
            <v>0</v>
          </cell>
          <cell r="X34">
            <v>0</v>
          </cell>
          <cell r="Y34">
            <v>10</v>
          </cell>
        </row>
        <row r="35">
          <cell r="B35" t="str">
            <v>Congo, Dem. Rep.</v>
          </cell>
          <cell r="C35">
            <v>0</v>
          </cell>
          <cell r="D35">
            <v>0</v>
          </cell>
          <cell r="E35">
            <v>654.41926999999987</v>
          </cell>
          <cell r="F35">
            <v>0</v>
          </cell>
          <cell r="G35">
            <v>0</v>
          </cell>
          <cell r="H35">
            <v>0</v>
          </cell>
          <cell r="I35">
            <v>97.245249999999999</v>
          </cell>
          <cell r="J35">
            <v>128499.38073</v>
          </cell>
          <cell r="K35">
            <v>0</v>
          </cell>
          <cell r="L35">
            <v>0</v>
          </cell>
          <cell r="M35">
            <v>0</v>
          </cell>
          <cell r="N35">
            <v>0</v>
          </cell>
          <cell r="O35">
            <v>294.96533999999997</v>
          </cell>
          <cell r="P35">
            <v>0</v>
          </cell>
          <cell r="Q35">
            <v>0</v>
          </cell>
          <cell r="R35">
            <v>0</v>
          </cell>
          <cell r="S35">
            <v>0</v>
          </cell>
          <cell r="T35">
            <v>0</v>
          </cell>
          <cell r="U35">
            <v>0</v>
          </cell>
          <cell r="V35">
            <v>0</v>
          </cell>
          <cell r="W35">
            <v>0</v>
          </cell>
          <cell r="X35">
            <v>0</v>
          </cell>
          <cell r="Y35">
            <v>129546.01058999998</v>
          </cell>
        </row>
        <row r="36">
          <cell r="B36" t="str">
            <v>Congo, Rep.</v>
          </cell>
          <cell r="C36">
            <v>0</v>
          </cell>
          <cell r="D36">
            <v>0</v>
          </cell>
          <cell r="E36">
            <v>0</v>
          </cell>
          <cell r="F36">
            <v>0</v>
          </cell>
          <cell r="G36">
            <v>0</v>
          </cell>
          <cell r="H36">
            <v>0</v>
          </cell>
          <cell r="I36">
            <v>89.324250000000006</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89.324250000000006</v>
          </cell>
        </row>
        <row r="37">
          <cell r="B37" t="str">
            <v>Costa Rica</v>
          </cell>
          <cell r="C37">
            <v>0</v>
          </cell>
          <cell r="D37">
            <v>0</v>
          </cell>
          <cell r="E37">
            <v>0</v>
          </cell>
          <cell r="F37">
            <v>0</v>
          </cell>
          <cell r="G37">
            <v>0</v>
          </cell>
          <cell r="H37">
            <v>0</v>
          </cell>
          <cell r="I37">
            <v>0</v>
          </cell>
          <cell r="J37">
            <v>0</v>
          </cell>
          <cell r="K37">
            <v>0</v>
          </cell>
          <cell r="L37">
            <v>0</v>
          </cell>
          <cell r="M37">
            <v>0</v>
          </cell>
          <cell r="N37">
            <v>0</v>
          </cell>
          <cell r="O37">
            <v>803.22379999999998</v>
          </cell>
          <cell r="P37">
            <v>0</v>
          </cell>
          <cell r="Q37">
            <v>0</v>
          </cell>
          <cell r="R37">
            <v>0</v>
          </cell>
          <cell r="S37">
            <v>0</v>
          </cell>
          <cell r="T37">
            <v>0</v>
          </cell>
          <cell r="U37">
            <v>0</v>
          </cell>
          <cell r="V37">
            <v>0</v>
          </cell>
          <cell r="W37">
            <v>0</v>
          </cell>
          <cell r="X37">
            <v>0</v>
          </cell>
          <cell r="Y37">
            <v>803.22379999999998</v>
          </cell>
        </row>
        <row r="38">
          <cell r="B38" t="str">
            <v>Cote d'Ivoire</v>
          </cell>
          <cell r="C38">
            <v>0</v>
          </cell>
          <cell r="D38">
            <v>0</v>
          </cell>
          <cell r="E38">
            <v>0</v>
          </cell>
          <cell r="F38">
            <v>280.423</v>
          </cell>
          <cell r="G38">
            <v>0</v>
          </cell>
          <cell r="H38">
            <v>0</v>
          </cell>
          <cell r="I38">
            <v>0</v>
          </cell>
          <cell r="J38">
            <v>0</v>
          </cell>
          <cell r="K38">
            <v>0</v>
          </cell>
          <cell r="L38">
            <v>0</v>
          </cell>
          <cell r="M38">
            <v>0</v>
          </cell>
          <cell r="N38">
            <v>0</v>
          </cell>
          <cell r="O38">
            <v>305.06222000000002</v>
          </cell>
          <cell r="P38">
            <v>0</v>
          </cell>
          <cell r="Q38">
            <v>0</v>
          </cell>
          <cell r="R38">
            <v>0</v>
          </cell>
          <cell r="S38">
            <v>0</v>
          </cell>
          <cell r="T38">
            <v>0</v>
          </cell>
          <cell r="U38">
            <v>0</v>
          </cell>
          <cell r="V38">
            <v>0</v>
          </cell>
          <cell r="W38">
            <v>0</v>
          </cell>
          <cell r="X38">
            <v>0</v>
          </cell>
          <cell r="Y38">
            <v>585.48522000000003</v>
          </cell>
        </row>
        <row r="39">
          <cell r="B39" t="str">
            <v>Cuba</v>
          </cell>
          <cell r="C39">
            <v>0</v>
          </cell>
          <cell r="D39">
            <v>0</v>
          </cell>
          <cell r="E39">
            <v>0</v>
          </cell>
          <cell r="F39">
            <v>0</v>
          </cell>
          <cell r="G39">
            <v>0</v>
          </cell>
          <cell r="H39">
            <v>0</v>
          </cell>
          <cell r="I39">
            <v>0</v>
          </cell>
          <cell r="J39">
            <v>0</v>
          </cell>
          <cell r="K39">
            <v>0</v>
          </cell>
          <cell r="L39">
            <v>0</v>
          </cell>
          <cell r="M39">
            <v>0</v>
          </cell>
          <cell r="N39">
            <v>2248.8535499999998</v>
          </cell>
          <cell r="O39">
            <v>439.48264270405099</v>
          </cell>
          <cell r="P39">
            <v>0</v>
          </cell>
          <cell r="Q39">
            <v>0</v>
          </cell>
          <cell r="R39">
            <v>0</v>
          </cell>
          <cell r="S39">
            <v>0</v>
          </cell>
          <cell r="T39">
            <v>0</v>
          </cell>
          <cell r="U39">
            <v>0</v>
          </cell>
          <cell r="V39">
            <v>0</v>
          </cell>
          <cell r="W39">
            <v>0</v>
          </cell>
          <cell r="X39">
            <v>0</v>
          </cell>
          <cell r="Y39">
            <v>2688.336192704051</v>
          </cell>
        </row>
        <row r="40">
          <cell r="B40" t="str">
            <v>Developing countries, unspecified</v>
          </cell>
          <cell r="C40">
            <v>0</v>
          </cell>
          <cell r="D40">
            <v>15.84529</v>
          </cell>
          <cell r="E40">
            <v>81858.009472400008</v>
          </cell>
          <cell r="F40">
            <v>235576.17721499997</v>
          </cell>
          <cell r="G40">
            <v>325.83600000000001</v>
          </cell>
          <cell r="H40">
            <v>38077</v>
          </cell>
          <cell r="I40">
            <v>10121.393180000001</v>
          </cell>
          <cell r="J40">
            <v>1914989.5525200011</v>
          </cell>
          <cell r="K40">
            <v>15792.81883</v>
          </cell>
          <cell r="L40">
            <v>103785.14900000002</v>
          </cell>
          <cell r="M40">
            <v>32526.016890000006</v>
          </cell>
          <cell r="N40">
            <v>0</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2946497.9951317445</v>
          </cell>
        </row>
        <row r="41">
          <cell r="B41" t="str">
            <v>Dominica</v>
          </cell>
          <cell r="C41">
            <v>0</v>
          </cell>
          <cell r="D41">
            <v>0.2286</v>
          </cell>
          <cell r="E41">
            <v>0</v>
          </cell>
          <cell r="F41">
            <v>0</v>
          </cell>
          <cell r="G41">
            <v>0</v>
          </cell>
          <cell r="H41">
            <v>0</v>
          </cell>
          <cell r="I41">
            <v>0</v>
          </cell>
          <cell r="J41">
            <v>-2.5261</v>
          </cell>
          <cell r="K41">
            <v>0</v>
          </cell>
          <cell r="L41">
            <v>0</v>
          </cell>
          <cell r="M41">
            <v>0</v>
          </cell>
          <cell r="N41">
            <v>0</v>
          </cell>
          <cell r="O41">
            <v>46.703429999999997</v>
          </cell>
          <cell r="P41">
            <v>0</v>
          </cell>
          <cell r="Q41">
            <v>0</v>
          </cell>
          <cell r="R41">
            <v>0</v>
          </cell>
          <cell r="S41">
            <v>0</v>
          </cell>
          <cell r="T41">
            <v>0</v>
          </cell>
          <cell r="U41">
            <v>0</v>
          </cell>
          <cell r="V41">
            <v>0</v>
          </cell>
          <cell r="W41">
            <v>0</v>
          </cell>
          <cell r="X41">
            <v>0</v>
          </cell>
          <cell r="Y41">
            <v>44.405929999999998</v>
          </cell>
        </row>
        <row r="42">
          <cell r="B42" t="str">
            <v>Dominican Republic</v>
          </cell>
          <cell r="C42">
            <v>0</v>
          </cell>
          <cell r="D42">
            <v>0</v>
          </cell>
          <cell r="E42">
            <v>0</v>
          </cell>
          <cell r="F42">
            <v>0</v>
          </cell>
          <cell r="G42">
            <v>0</v>
          </cell>
          <cell r="H42">
            <v>0</v>
          </cell>
          <cell r="I42">
            <v>0</v>
          </cell>
          <cell r="J42">
            <v>0</v>
          </cell>
          <cell r="K42">
            <v>0</v>
          </cell>
          <cell r="L42">
            <v>0</v>
          </cell>
          <cell r="M42">
            <v>0</v>
          </cell>
          <cell r="N42">
            <v>0</v>
          </cell>
          <cell r="O42">
            <v>7.0205000000000002</v>
          </cell>
          <cell r="P42">
            <v>0</v>
          </cell>
          <cell r="Q42">
            <v>0</v>
          </cell>
          <cell r="R42">
            <v>0</v>
          </cell>
          <cell r="S42">
            <v>0</v>
          </cell>
          <cell r="T42">
            <v>0</v>
          </cell>
          <cell r="U42">
            <v>0</v>
          </cell>
          <cell r="V42">
            <v>0</v>
          </cell>
          <cell r="W42">
            <v>0</v>
          </cell>
          <cell r="X42">
            <v>0</v>
          </cell>
          <cell r="Y42">
            <v>7.0205000000000002</v>
          </cell>
        </row>
        <row r="43">
          <cell r="B43" t="str">
            <v>Ecuador</v>
          </cell>
          <cell r="C43">
            <v>0</v>
          </cell>
          <cell r="D43">
            <v>0</v>
          </cell>
          <cell r="E43">
            <v>0</v>
          </cell>
          <cell r="F43">
            <v>0</v>
          </cell>
          <cell r="G43">
            <v>0</v>
          </cell>
          <cell r="H43">
            <v>0</v>
          </cell>
          <cell r="I43">
            <v>39.623249999999999</v>
          </cell>
          <cell r="J43">
            <v>0</v>
          </cell>
          <cell r="K43">
            <v>0</v>
          </cell>
          <cell r="L43">
            <v>0</v>
          </cell>
          <cell r="M43">
            <v>0</v>
          </cell>
          <cell r="N43">
            <v>0</v>
          </cell>
          <cell r="O43">
            <v>52.770040000000009</v>
          </cell>
          <cell r="P43">
            <v>0</v>
          </cell>
          <cell r="Q43">
            <v>0</v>
          </cell>
          <cell r="R43">
            <v>0</v>
          </cell>
          <cell r="S43">
            <v>0</v>
          </cell>
          <cell r="T43">
            <v>0</v>
          </cell>
          <cell r="U43">
            <v>0</v>
          </cell>
          <cell r="V43">
            <v>0</v>
          </cell>
          <cell r="W43">
            <v>0</v>
          </cell>
          <cell r="X43">
            <v>0</v>
          </cell>
          <cell r="Y43">
            <v>92.393290000000007</v>
          </cell>
        </row>
        <row r="44">
          <cell r="B44" t="str">
            <v>Egypt</v>
          </cell>
          <cell r="C44">
            <v>0</v>
          </cell>
          <cell r="D44">
            <v>0</v>
          </cell>
          <cell r="E44">
            <v>3907.3308100000004</v>
          </cell>
          <cell r="F44">
            <v>3519.4699900000001</v>
          </cell>
          <cell r="G44">
            <v>0</v>
          </cell>
          <cell r="H44">
            <v>0</v>
          </cell>
          <cell r="I44">
            <v>0</v>
          </cell>
          <cell r="J44">
            <v>69.251999999999995</v>
          </cell>
          <cell r="K44">
            <v>0</v>
          </cell>
          <cell r="L44">
            <v>0</v>
          </cell>
          <cell r="M44">
            <v>0</v>
          </cell>
          <cell r="N44">
            <v>0</v>
          </cell>
          <cell r="O44">
            <v>3983.4179416968409</v>
          </cell>
          <cell r="P44">
            <v>0</v>
          </cell>
          <cell r="Q44">
            <v>0</v>
          </cell>
          <cell r="R44">
            <v>0</v>
          </cell>
          <cell r="S44">
            <v>0</v>
          </cell>
          <cell r="T44">
            <v>0</v>
          </cell>
          <cell r="U44">
            <v>0</v>
          </cell>
          <cell r="V44">
            <v>0</v>
          </cell>
          <cell r="W44">
            <v>0</v>
          </cell>
          <cell r="X44">
            <v>0</v>
          </cell>
          <cell r="Y44">
            <v>11479.470741696839</v>
          </cell>
        </row>
        <row r="45">
          <cell r="B45" t="str">
            <v>El Salvador</v>
          </cell>
          <cell r="C45">
            <v>0</v>
          </cell>
          <cell r="D45">
            <v>0</v>
          </cell>
          <cell r="E45">
            <v>0</v>
          </cell>
          <cell r="F45">
            <v>0</v>
          </cell>
          <cell r="G45">
            <v>0</v>
          </cell>
          <cell r="H45">
            <v>0</v>
          </cell>
          <cell r="I45">
            <v>0</v>
          </cell>
          <cell r="J45">
            <v>0</v>
          </cell>
          <cell r="K45">
            <v>0</v>
          </cell>
          <cell r="L45">
            <v>0</v>
          </cell>
          <cell r="M45">
            <v>0</v>
          </cell>
          <cell r="N45">
            <v>0</v>
          </cell>
          <cell r="O45">
            <v>36.426400000000001</v>
          </cell>
          <cell r="P45">
            <v>0</v>
          </cell>
          <cell r="Q45">
            <v>0</v>
          </cell>
          <cell r="R45">
            <v>0</v>
          </cell>
          <cell r="S45">
            <v>0</v>
          </cell>
          <cell r="T45">
            <v>0</v>
          </cell>
          <cell r="U45">
            <v>0</v>
          </cell>
          <cell r="V45">
            <v>0</v>
          </cell>
          <cell r="W45">
            <v>0</v>
          </cell>
          <cell r="X45">
            <v>0</v>
          </cell>
          <cell r="Y45">
            <v>36.426400000000001</v>
          </cell>
        </row>
        <row r="46">
          <cell r="B46" t="str">
            <v>Eritrea</v>
          </cell>
          <cell r="C46">
            <v>0</v>
          </cell>
          <cell r="D46">
            <v>0</v>
          </cell>
          <cell r="E46">
            <v>600.83384000000001</v>
          </cell>
          <cell r="F46">
            <v>0</v>
          </cell>
          <cell r="G46">
            <v>0</v>
          </cell>
          <cell r="H46">
            <v>0</v>
          </cell>
          <cell r="I46">
            <v>0</v>
          </cell>
          <cell r="J46">
            <v>0</v>
          </cell>
          <cell r="K46">
            <v>0</v>
          </cell>
          <cell r="L46">
            <v>0</v>
          </cell>
          <cell r="M46">
            <v>0</v>
          </cell>
          <cell r="N46">
            <v>0</v>
          </cell>
          <cell r="O46">
            <v>-5.4957600000000006</v>
          </cell>
          <cell r="P46">
            <v>0</v>
          </cell>
          <cell r="Q46">
            <v>0</v>
          </cell>
          <cell r="R46">
            <v>0</v>
          </cell>
          <cell r="S46">
            <v>0</v>
          </cell>
          <cell r="T46">
            <v>0</v>
          </cell>
          <cell r="U46">
            <v>0</v>
          </cell>
          <cell r="V46">
            <v>0</v>
          </cell>
          <cell r="W46">
            <v>0</v>
          </cell>
          <cell r="X46">
            <v>0</v>
          </cell>
          <cell r="Y46">
            <v>595.33807999999999</v>
          </cell>
        </row>
        <row r="47">
          <cell r="B47" t="str">
            <v>Ethiopia</v>
          </cell>
          <cell r="C47">
            <v>0</v>
          </cell>
          <cell r="D47">
            <v>0</v>
          </cell>
          <cell r="E47">
            <v>37.01979</v>
          </cell>
          <cell r="F47">
            <v>256.627612</v>
          </cell>
          <cell r="G47">
            <v>0</v>
          </cell>
          <cell r="H47">
            <v>0</v>
          </cell>
          <cell r="I47">
            <v>380.59949000000006</v>
          </cell>
          <cell r="J47">
            <v>331916.59324000002</v>
          </cell>
          <cell r="K47">
            <v>0</v>
          </cell>
          <cell r="L47">
            <v>0</v>
          </cell>
          <cell r="M47">
            <v>0</v>
          </cell>
          <cell r="N47">
            <v>0</v>
          </cell>
          <cell r="O47">
            <v>1677.45802833686</v>
          </cell>
          <cell r="P47">
            <v>0</v>
          </cell>
          <cell r="Q47">
            <v>0</v>
          </cell>
          <cell r="R47">
            <v>51.254199999999997</v>
          </cell>
          <cell r="S47">
            <v>0</v>
          </cell>
          <cell r="T47">
            <v>0</v>
          </cell>
          <cell r="U47">
            <v>0</v>
          </cell>
          <cell r="V47">
            <v>0</v>
          </cell>
          <cell r="W47">
            <v>0</v>
          </cell>
          <cell r="X47">
            <v>0</v>
          </cell>
          <cell r="Y47">
            <v>334319.55236033688</v>
          </cell>
        </row>
        <row r="48">
          <cell r="B48" t="str">
            <v>Europe, regional</v>
          </cell>
          <cell r="C48">
            <v>580.56413906249998</v>
          </cell>
          <cell r="D48">
            <v>0</v>
          </cell>
          <cell r="E48">
            <v>500.37099999999998</v>
          </cell>
          <cell r="F48">
            <v>0</v>
          </cell>
          <cell r="G48">
            <v>0</v>
          </cell>
          <cell r="H48">
            <v>0</v>
          </cell>
          <cell r="I48">
            <v>0</v>
          </cell>
          <cell r="J48">
            <v>0</v>
          </cell>
          <cell r="K48">
            <v>0</v>
          </cell>
          <cell r="L48">
            <v>0</v>
          </cell>
          <cell r="M48">
            <v>0</v>
          </cell>
          <cell r="N48">
            <v>0</v>
          </cell>
          <cell r="O48">
            <v>15492.8405829027</v>
          </cell>
          <cell r="P48">
            <v>0</v>
          </cell>
          <cell r="Q48">
            <v>0</v>
          </cell>
          <cell r="R48">
            <v>0</v>
          </cell>
          <cell r="S48">
            <v>0</v>
          </cell>
          <cell r="T48">
            <v>0</v>
          </cell>
          <cell r="U48">
            <v>0</v>
          </cell>
          <cell r="V48">
            <v>0</v>
          </cell>
          <cell r="W48">
            <v>0</v>
          </cell>
          <cell r="X48">
            <v>0</v>
          </cell>
          <cell r="Y48">
            <v>16573.775721965198</v>
          </cell>
        </row>
        <row r="49">
          <cell r="B49" t="str">
            <v>Fiji</v>
          </cell>
          <cell r="C49">
            <v>0</v>
          </cell>
          <cell r="D49">
            <v>121.2736</v>
          </cell>
          <cell r="E49">
            <v>0</v>
          </cell>
          <cell r="F49">
            <v>0</v>
          </cell>
          <cell r="G49">
            <v>0</v>
          </cell>
          <cell r="H49">
            <v>0</v>
          </cell>
          <cell r="I49">
            <v>0</v>
          </cell>
          <cell r="J49">
            <v>0</v>
          </cell>
          <cell r="K49">
            <v>0</v>
          </cell>
          <cell r="L49">
            <v>0</v>
          </cell>
          <cell r="M49">
            <v>0</v>
          </cell>
          <cell r="N49">
            <v>0</v>
          </cell>
          <cell r="O49">
            <v>72.773040000000009</v>
          </cell>
          <cell r="P49">
            <v>0</v>
          </cell>
          <cell r="Q49">
            <v>0</v>
          </cell>
          <cell r="R49">
            <v>0</v>
          </cell>
          <cell r="S49">
            <v>0</v>
          </cell>
          <cell r="T49">
            <v>0</v>
          </cell>
          <cell r="U49">
            <v>0</v>
          </cell>
          <cell r="V49">
            <v>0</v>
          </cell>
          <cell r="W49">
            <v>0</v>
          </cell>
          <cell r="X49">
            <v>0</v>
          </cell>
          <cell r="Y49">
            <v>194.04664</v>
          </cell>
        </row>
        <row r="50">
          <cell r="B50" t="str">
            <v>Former Yugoslav Republic of Macedonia (FYROM)</v>
          </cell>
          <cell r="C50">
            <v>0</v>
          </cell>
          <cell r="D50">
            <v>0</v>
          </cell>
          <cell r="E50">
            <v>1238.8030000000001</v>
          </cell>
          <cell r="F50">
            <v>0</v>
          </cell>
          <cell r="G50">
            <v>0</v>
          </cell>
          <cell r="H50">
            <v>0</v>
          </cell>
          <cell r="I50">
            <v>0</v>
          </cell>
          <cell r="J50">
            <v>0</v>
          </cell>
          <cell r="K50">
            <v>0</v>
          </cell>
          <cell r="L50">
            <v>0</v>
          </cell>
          <cell r="M50">
            <v>0</v>
          </cell>
          <cell r="N50">
            <v>0</v>
          </cell>
          <cell r="O50">
            <v>599.85239881652296</v>
          </cell>
          <cell r="P50">
            <v>0</v>
          </cell>
          <cell r="Q50">
            <v>0</v>
          </cell>
          <cell r="R50">
            <v>0</v>
          </cell>
          <cell r="S50">
            <v>0</v>
          </cell>
          <cell r="T50">
            <v>0</v>
          </cell>
          <cell r="U50">
            <v>0</v>
          </cell>
          <cell r="V50">
            <v>0</v>
          </cell>
          <cell r="W50">
            <v>0</v>
          </cell>
          <cell r="X50">
            <v>0</v>
          </cell>
          <cell r="Y50">
            <v>1838.6553988165231</v>
          </cell>
        </row>
        <row r="51">
          <cell r="B51" t="str">
            <v>Gabon</v>
          </cell>
          <cell r="C51">
            <v>0</v>
          </cell>
          <cell r="D51">
            <v>0</v>
          </cell>
          <cell r="E51">
            <v>0</v>
          </cell>
          <cell r="F51">
            <v>0</v>
          </cell>
          <cell r="G51">
            <v>0</v>
          </cell>
          <cell r="H51">
            <v>0</v>
          </cell>
          <cell r="I51">
            <v>150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150</v>
          </cell>
        </row>
        <row r="52">
          <cell r="B52" t="str">
            <v>Gambia</v>
          </cell>
          <cell r="C52">
            <v>0</v>
          </cell>
          <cell r="D52">
            <v>5.4493600000000004</v>
          </cell>
          <cell r="E52">
            <v>0</v>
          </cell>
          <cell r="F52">
            <v>10767.609380000002</v>
          </cell>
          <cell r="G52">
            <v>0</v>
          </cell>
          <cell r="H52">
            <v>0</v>
          </cell>
          <cell r="I52">
            <v>0</v>
          </cell>
          <cell r="J52">
            <v>0</v>
          </cell>
          <cell r="K52">
            <v>0</v>
          </cell>
          <cell r="L52">
            <v>0</v>
          </cell>
          <cell r="M52">
            <v>0</v>
          </cell>
          <cell r="N52">
            <v>0</v>
          </cell>
          <cell r="O52">
            <v>31.262450000000001</v>
          </cell>
          <cell r="P52">
            <v>0</v>
          </cell>
          <cell r="Q52">
            <v>0</v>
          </cell>
          <cell r="R52">
            <v>0</v>
          </cell>
          <cell r="S52">
            <v>0</v>
          </cell>
          <cell r="T52">
            <v>0</v>
          </cell>
          <cell r="U52">
            <v>0</v>
          </cell>
          <cell r="V52">
            <v>0</v>
          </cell>
          <cell r="W52">
            <v>0</v>
          </cell>
          <cell r="X52">
            <v>0</v>
          </cell>
          <cell r="Y52">
            <v>10804.321190000002</v>
          </cell>
        </row>
        <row r="53">
          <cell r="B53" t="str">
            <v>Georgia</v>
          </cell>
          <cell r="C53">
            <v>0</v>
          </cell>
          <cell r="D53">
            <v>0</v>
          </cell>
          <cell r="E53">
            <v>0</v>
          </cell>
          <cell r="F53">
            <v>0</v>
          </cell>
          <cell r="G53">
            <v>0</v>
          </cell>
          <cell r="H53">
            <v>0</v>
          </cell>
          <cell r="I53">
            <v>0</v>
          </cell>
          <cell r="J53">
            <v>0</v>
          </cell>
          <cell r="K53">
            <v>0</v>
          </cell>
          <cell r="L53">
            <v>0</v>
          </cell>
          <cell r="M53">
            <v>0</v>
          </cell>
          <cell r="N53">
            <v>0</v>
          </cell>
          <cell r="O53">
            <v>761.83869158674383</v>
          </cell>
          <cell r="P53">
            <v>0</v>
          </cell>
          <cell r="Q53">
            <v>0</v>
          </cell>
          <cell r="R53">
            <v>0</v>
          </cell>
          <cell r="S53">
            <v>0</v>
          </cell>
          <cell r="T53">
            <v>0</v>
          </cell>
          <cell r="U53">
            <v>0</v>
          </cell>
          <cell r="V53">
            <v>0</v>
          </cell>
          <cell r="W53">
            <v>0</v>
          </cell>
          <cell r="X53">
            <v>0</v>
          </cell>
          <cell r="Y53">
            <v>761.83869158674383</v>
          </cell>
        </row>
        <row r="54">
          <cell r="B54" t="str">
            <v>Ghana</v>
          </cell>
          <cell r="C54">
            <v>0</v>
          </cell>
          <cell r="D54">
            <v>5.4586600000000001</v>
          </cell>
          <cell r="E54">
            <v>0</v>
          </cell>
          <cell r="F54">
            <v>95.841360000000009</v>
          </cell>
          <cell r="G54">
            <v>0</v>
          </cell>
          <cell r="H54">
            <v>0</v>
          </cell>
          <cell r="I54">
            <v>91.965099999999993</v>
          </cell>
          <cell r="J54">
            <v>56136.786059999999</v>
          </cell>
          <cell r="K54">
            <v>0</v>
          </cell>
          <cell r="L54">
            <v>0</v>
          </cell>
          <cell r="M54">
            <v>0</v>
          </cell>
          <cell r="N54">
            <v>0</v>
          </cell>
          <cell r="O54">
            <v>1737.6898860471599</v>
          </cell>
          <cell r="P54">
            <v>0</v>
          </cell>
          <cell r="Q54">
            <v>0</v>
          </cell>
          <cell r="R54">
            <v>79.425790000000006</v>
          </cell>
          <cell r="S54">
            <v>0</v>
          </cell>
          <cell r="T54">
            <v>0</v>
          </cell>
          <cell r="U54">
            <v>0</v>
          </cell>
          <cell r="V54">
            <v>0</v>
          </cell>
          <cell r="W54">
            <v>0</v>
          </cell>
          <cell r="X54">
            <v>0</v>
          </cell>
          <cell r="Y54">
            <v>58147.166856047152</v>
          </cell>
        </row>
        <row r="55">
          <cell r="B55" t="str">
            <v>Grenada</v>
          </cell>
          <cell r="C55">
            <v>0</v>
          </cell>
          <cell r="D55">
            <v>0.27015</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0.27015</v>
          </cell>
        </row>
        <row r="56">
          <cell r="B56" t="str">
            <v>Guatemala</v>
          </cell>
          <cell r="C56">
            <v>0</v>
          </cell>
          <cell r="D56">
            <v>0</v>
          </cell>
          <cell r="E56">
            <v>0</v>
          </cell>
          <cell r="F56">
            <v>641.34</v>
          </cell>
          <cell r="G56">
            <v>0</v>
          </cell>
          <cell r="H56">
            <v>0</v>
          </cell>
          <cell r="I56">
            <v>68.411510000000007</v>
          </cell>
          <cell r="J56">
            <v>0</v>
          </cell>
          <cell r="K56">
            <v>0</v>
          </cell>
          <cell r="L56">
            <v>0</v>
          </cell>
          <cell r="M56">
            <v>0</v>
          </cell>
          <cell r="N56">
            <v>0</v>
          </cell>
          <cell r="O56">
            <v>390.34732000000008</v>
          </cell>
          <cell r="P56">
            <v>0</v>
          </cell>
          <cell r="Q56">
            <v>0</v>
          </cell>
          <cell r="R56">
            <v>0</v>
          </cell>
          <cell r="S56">
            <v>0</v>
          </cell>
          <cell r="T56">
            <v>0</v>
          </cell>
          <cell r="U56">
            <v>0</v>
          </cell>
          <cell r="V56">
            <v>0</v>
          </cell>
          <cell r="W56">
            <v>0</v>
          </cell>
          <cell r="X56">
            <v>0</v>
          </cell>
          <cell r="Y56">
            <v>1100.0988300000004</v>
          </cell>
        </row>
        <row r="57">
          <cell r="B57" t="str">
            <v>Guinea</v>
          </cell>
          <cell r="C57">
            <v>0</v>
          </cell>
          <cell r="D57">
            <v>0</v>
          </cell>
          <cell r="E57">
            <v>0</v>
          </cell>
          <cell r="F57">
            <v>0</v>
          </cell>
          <cell r="G57">
            <v>0</v>
          </cell>
          <cell r="H57">
            <v>0</v>
          </cell>
          <cell r="I57">
            <v>79.795500000000004</v>
          </cell>
          <cell r="J57">
            <v>0</v>
          </cell>
          <cell r="K57">
            <v>0</v>
          </cell>
          <cell r="L57">
            <v>0</v>
          </cell>
          <cell r="M57">
            <v>0</v>
          </cell>
          <cell r="N57">
            <v>0</v>
          </cell>
          <cell r="O57">
            <v>30.96125</v>
          </cell>
          <cell r="P57">
            <v>0</v>
          </cell>
          <cell r="Q57">
            <v>0</v>
          </cell>
          <cell r="R57">
            <v>0</v>
          </cell>
          <cell r="S57">
            <v>0</v>
          </cell>
          <cell r="T57">
            <v>0</v>
          </cell>
          <cell r="U57">
            <v>0</v>
          </cell>
          <cell r="V57">
            <v>0</v>
          </cell>
          <cell r="W57">
            <v>0</v>
          </cell>
          <cell r="X57">
            <v>0</v>
          </cell>
          <cell r="Y57">
            <v>110.75675000000001</v>
          </cell>
        </row>
        <row r="58">
          <cell r="B58" t="str">
            <v>Guinea-Bissau</v>
          </cell>
          <cell r="C58">
            <v>0</v>
          </cell>
          <cell r="D58">
            <v>0</v>
          </cell>
          <cell r="E58">
            <v>0</v>
          </cell>
          <cell r="F58">
            <v>0</v>
          </cell>
          <cell r="G58">
            <v>0</v>
          </cell>
          <cell r="H58">
            <v>0</v>
          </cell>
          <cell r="I58">
            <v>0</v>
          </cell>
          <cell r="J58">
            <v>0</v>
          </cell>
          <cell r="K58">
            <v>0</v>
          </cell>
          <cell r="L58">
            <v>0</v>
          </cell>
          <cell r="M58">
            <v>0</v>
          </cell>
          <cell r="N58">
            <v>0</v>
          </cell>
          <cell r="O58">
            <v>22.02</v>
          </cell>
          <cell r="P58">
            <v>0</v>
          </cell>
          <cell r="Q58">
            <v>0</v>
          </cell>
          <cell r="R58">
            <v>0</v>
          </cell>
          <cell r="S58">
            <v>0</v>
          </cell>
          <cell r="T58">
            <v>0</v>
          </cell>
          <cell r="U58">
            <v>0</v>
          </cell>
          <cell r="V58">
            <v>0</v>
          </cell>
          <cell r="W58">
            <v>0</v>
          </cell>
          <cell r="X58">
            <v>0</v>
          </cell>
          <cell r="Y58">
            <v>22.02</v>
          </cell>
        </row>
        <row r="59">
          <cell r="B59" t="str">
            <v>Guyana</v>
          </cell>
          <cell r="C59">
            <v>0</v>
          </cell>
          <cell r="D59">
            <v>2.5215800000000002</v>
          </cell>
          <cell r="E59">
            <v>167.16200000000001</v>
          </cell>
          <cell r="F59">
            <v>0</v>
          </cell>
          <cell r="G59">
            <v>0</v>
          </cell>
          <cell r="H59">
            <v>0</v>
          </cell>
          <cell r="I59">
            <v>0</v>
          </cell>
          <cell r="J59">
            <v>331.77577000000002</v>
          </cell>
          <cell r="K59">
            <v>0</v>
          </cell>
          <cell r="L59">
            <v>0</v>
          </cell>
          <cell r="M59">
            <v>0</v>
          </cell>
          <cell r="N59">
            <v>0</v>
          </cell>
          <cell r="O59">
            <v>156.38028000000003</v>
          </cell>
          <cell r="P59">
            <v>0</v>
          </cell>
          <cell r="Q59">
            <v>0</v>
          </cell>
          <cell r="R59">
            <v>0</v>
          </cell>
          <cell r="S59">
            <v>0</v>
          </cell>
          <cell r="T59">
            <v>0</v>
          </cell>
          <cell r="U59">
            <v>0</v>
          </cell>
          <cell r="V59">
            <v>0</v>
          </cell>
          <cell r="W59">
            <v>0</v>
          </cell>
          <cell r="X59">
            <v>0</v>
          </cell>
          <cell r="Y59">
            <v>657.83962999999983</v>
          </cell>
        </row>
        <row r="60">
          <cell r="B60" t="str">
            <v>Haiti</v>
          </cell>
          <cell r="C60">
            <v>0</v>
          </cell>
          <cell r="D60">
            <v>0</v>
          </cell>
          <cell r="E60">
            <v>0</v>
          </cell>
          <cell r="F60">
            <v>0</v>
          </cell>
          <cell r="G60">
            <v>0</v>
          </cell>
          <cell r="H60">
            <v>0</v>
          </cell>
          <cell r="I60">
            <v>0</v>
          </cell>
          <cell r="J60">
            <v>5892.53377</v>
          </cell>
          <cell r="K60">
            <v>0</v>
          </cell>
          <cell r="L60">
            <v>0</v>
          </cell>
          <cell r="M60">
            <v>0</v>
          </cell>
          <cell r="N60">
            <v>0</v>
          </cell>
          <cell r="O60">
            <v>103.83759000000001</v>
          </cell>
          <cell r="P60">
            <v>0</v>
          </cell>
          <cell r="Q60">
            <v>0</v>
          </cell>
          <cell r="R60">
            <v>0</v>
          </cell>
          <cell r="S60">
            <v>0</v>
          </cell>
          <cell r="T60">
            <v>0</v>
          </cell>
          <cell r="U60">
            <v>0</v>
          </cell>
          <cell r="V60">
            <v>0</v>
          </cell>
          <cell r="W60">
            <v>0</v>
          </cell>
          <cell r="X60">
            <v>0</v>
          </cell>
          <cell r="Y60">
            <v>5996.371360000001</v>
          </cell>
        </row>
        <row r="61">
          <cell r="B61" t="str">
            <v>Honduras</v>
          </cell>
          <cell r="C61">
            <v>0</v>
          </cell>
          <cell r="D61">
            <v>0</v>
          </cell>
          <cell r="E61">
            <v>0</v>
          </cell>
          <cell r="F61">
            <v>0</v>
          </cell>
          <cell r="G61">
            <v>0</v>
          </cell>
          <cell r="H61">
            <v>0</v>
          </cell>
          <cell r="I61">
            <v>82.022999999999996</v>
          </cell>
          <cell r="J61">
            <v>0</v>
          </cell>
          <cell r="K61">
            <v>0</v>
          </cell>
          <cell r="L61">
            <v>0</v>
          </cell>
          <cell r="M61">
            <v>0</v>
          </cell>
          <cell r="N61">
            <v>0</v>
          </cell>
          <cell r="O61">
            <v>93.656080000000003</v>
          </cell>
          <cell r="P61">
            <v>0</v>
          </cell>
          <cell r="Q61">
            <v>0</v>
          </cell>
          <cell r="R61">
            <v>0</v>
          </cell>
          <cell r="S61">
            <v>0</v>
          </cell>
          <cell r="T61">
            <v>0</v>
          </cell>
          <cell r="U61">
            <v>0</v>
          </cell>
          <cell r="V61">
            <v>0</v>
          </cell>
          <cell r="W61">
            <v>0</v>
          </cell>
          <cell r="X61">
            <v>0</v>
          </cell>
          <cell r="Y61">
            <v>175.67908</v>
          </cell>
        </row>
        <row r="62">
          <cell r="B62" t="str">
            <v>India</v>
          </cell>
          <cell r="C62">
            <v>0</v>
          </cell>
          <cell r="D62">
            <v>1.30341</v>
          </cell>
          <cell r="E62">
            <v>0</v>
          </cell>
          <cell r="F62">
            <v>19443.847615999999</v>
          </cell>
          <cell r="G62">
            <v>0</v>
          </cell>
          <cell r="H62">
            <v>0</v>
          </cell>
          <cell r="I62">
            <v>56.763930000000002</v>
          </cell>
          <cell r="J62">
            <v>54208.769570000004</v>
          </cell>
          <cell r="K62">
            <v>0</v>
          </cell>
          <cell r="L62">
            <v>0</v>
          </cell>
          <cell r="M62">
            <v>0</v>
          </cell>
          <cell r="N62">
            <v>0</v>
          </cell>
          <cell r="O62">
            <v>15460.557930227202</v>
          </cell>
          <cell r="P62">
            <v>0</v>
          </cell>
          <cell r="Q62">
            <v>0</v>
          </cell>
          <cell r="R62">
            <v>0</v>
          </cell>
          <cell r="S62">
            <v>0</v>
          </cell>
          <cell r="T62">
            <v>0</v>
          </cell>
          <cell r="U62">
            <v>0</v>
          </cell>
          <cell r="V62">
            <v>3399.1449800000005</v>
          </cell>
          <cell r="W62">
            <v>50</v>
          </cell>
          <cell r="X62">
            <v>0</v>
          </cell>
          <cell r="Y62">
            <v>92620.387436227276</v>
          </cell>
        </row>
        <row r="63">
          <cell r="B63" t="str">
            <v>Indonesia</v>
          </cell>
          <cell r="C63">
            <v>0</v>
          </cell>
          <cell r="D63">
            <v>0</v>
          </cell>
          <cell r="E63">
            <v>268.11998999999997</v>
          </cell>
          <cell r="F63">
            <v>1234.5477879999999</v>
          </cell>
          <cell r="G63">
            <v>0</v>
          </cell>
          <cell r="H63">
            <v>0</v>
          </cell>
          <cell r="I63">
            <v>259.75361999999996</v>
          </cell>
          <cell r="J63">
            <v>12292.219800000003</v>
          </cell>
          <cell r="K63">
            <v>0</v>
          </cell>
          <cell r="L63">
            <v>0</v>
          </cell>
          <cell r="M63">
            <v>0</v>
          </cell>
          <cell r="N63">
            <v>0</v>
          </cell>
          <cell r="O63">
            <v>2691.5672104353698</v>
          </cell>
          <cell r="P63">
            <v>0</v>
          </cell>
          <cell r="Q63">
            <v>0</v>
          </cell>
          <cell r="R63">
            <v>0</v>
          </cell>
          <cell r="S63">
            <v>0</v>
          </cell>
          <cell r="T63">
            <v>0</v>
          </cell>
          <cell r="U63">
            <v>0</v>
          </cell>
          <cell r="V63">
            <v>703.08467000000007</v>
          </cell>
          <cell r="W63">
            <v>0</v>
          </cell>
          <cell r="X63">
            <v>0</v>
          </cell>
          <cell r="Y63">
            <v>17449.293078435374</v>
          </cell>
        </row>
        <row r="64">
          <cell r="B64" t="str">
            <v>Iran</v>
          </cell>
          <cell r="C64">
            <v>0</v>
          </cell>
          <cell r="D64">
            <v>0</v>
          </cell>
          <cell r="E64">
            <v>0</v>
          </cell>
          <cell r="F64">
            <v>0</v>
          </cell>
          <cell r="G64">
            <v>0</v>
          </cell>
          <cell r="H64">
            <v>0</v>
          </cell>
          <cell r="I64">
            <v>0</v>
          </cell>
          <cell r="J64">
            <v>0</v>
          </cell>
          <cell r="K64">
            <v>0</v>
          </cell>
          <cell r="L64">
            <v>0</v>
          </cell>
          <cell r="M64">
            <v>0</v>
          </cell>
          <cell r="N64">
            <v>0</v>
          </cell>
          <cell r="O64">
            <v>859.10868648663109</v>
          </cell>
          <cell r="P64">
            <v>0</v>
          </cell>
          <cell r="Q64">
            <v>0</v>
          </cell>
          <cell r="R64">
            <v>0</v>
          </cell>
          <cell r="S64">
            <v>0</v>
          </cell>
          <cell r="T64">
            <v>0</v>
          </cell>
          <cell r="U64">
            <v>0</v>
          </cell>
          <cell r="V64">
            <v>0</v>
          </cell>
          <cell r="W64">
            <v>0</v>
          </cell>
          <cell r="X64">
            <v>0</v>
          </cell>
          <cell r="Y64">
            <v>859.10868648663109</v>
          </cell>
        </row>
        <row r="65">
          <cell r="B65" t="str">
            <v>Iraq</v>
          </cell>
          <cell r="C65">
            <v>0</v>
          </cell>
          <cell r="D65">
            <v>0</v>
          </cell>
          <cell r="E65">
            <v>26964.177469999999</v>
          </cell>
          <cell r="F65">
            <v>0</v>
          </cell>
          <cell r="G65">
            <v>745</v>
          </cell>
          <cell r="H65">
            <v>0</v>
          </cell>
          <cell r="I65">
            <v>15.386320000000001</v>
          </cell>
          <cell r="J65">
            <v>87213.888940000004</v>
          </cell>
          <cell r="K65">
            <v>0</v>
          </cell>
          <cell r="L65">
            <v>0</v>
          </cell>
          <cell r="M65">
            <v>0</v>
          </cell>
          <cell r="N65">
            <v>0</v>
          </cell>
          <cell r="O65">
            <v>3942.6087667535094</v>
          </cell>
          <cell r="P65">
            <v>0</v>
          </cell>
          <cell r="Q65">
            <v>0</v>
          </cell>
          <cell r="R65">
            <v>0</v>
          </cell>
          <cell r="S65">
            <v>0</v>
          </cell>
          <cell r="T65">
            <v>0</v>
          </cell>
          <cell r="U65">
            <v>0</v>
          </cell>
          <cell r="V65">
            <v>0</v>
          </cell>
          <cell r="W65">
            <v>0</v>
          </cell>
          <cell r="X65">
            <v>0</v>
          </cell>
          <cell r="Y65">
            <v>118881.06149675348</v>
          </cell>
        </row>
        <row r="66">
          <cell r="B66" t="str">
            <v>Jamaica</v>
          </cell>
          <cell r="C66">
            <v>0</v>
          </cell>
          <cell r="D66">
            <v>124.80918</v>
          </cell>
          <cell r="E66">
            <v>366.85399999999998</v>
          </cell>
          <cell r="F66">
            <v>526.25902599999995</v>
          </cell>
          <cell r="G66">
            <v>0</v>
          </cell>
          <cell r="H66">
            <v>0</v>
          </cell>
          <cell r="I66">
            <v>0</v>
          </cell>
          <cell r="J66">
            <v>4800.375</v>
          </cell>
          <cell r="K66">
            <v>0</v>
          </cell>
          <cell r="L66">
            <v>0</v>
          </cell>
          <cell r="M66">
            <v>0</v>
          </cell>
          <cell r="N66">
            <v>0</v>
          </cell>
          <cell r="O66">
            <v>641.57413001171506</v>
          </cell>
          <cell r="P66">
            <v>0</v>
          </cell>
          <cell r="Q66">
            <v>0</v>
          </cell>
          <cell r="R66">
            <v>0</v>
          </cell>
          <cell r="S66">
            <v>0</v>
          </cell>
          <cell r="T66">
            <v>0</v>
          </cell>
          <cell r="U66">
            <v>0</v>
          </cell>
          <cell r="V66">
            <v>0</v>
          </cell>
          <cell r="W66">
            <v>0</v>
          </cell>
          <cell r="X66">
            <v>0</v>
          </cell>
          <cell r="Y66">
            <v>6459.8713360117144</v>
          </cell>
        </row>
        <row r="67">
          <cell r="B67" t="str">
            <v>Jordan</v>
          </cell>
          <cell r="C67">
            <v>0</v>
          </cell>
          <cell r="D67">
            <v>0</v>
          </cell>
          <cell r="E67">
            <v>26609.296529999996</v>
          </cell>
          <cell r="F67">
            <v>0</v>
          </cell>
          <cell r="G67">
            <v>0</v>
          </cell>
          <cell r="H67">
            <v>0</v>
          </cell>
          <cell r="I67">
            <v>0</v>
          </cell>
          <cell r="J67">
            <v>143908.65219000005</v>
          </cell>
          <cell r="K67">
            <v>0</v>
          </cell>
          <cell r="L67">
            <v>0</v>
          </cell>
          <cell r="M67">
            <v>0</v>
          </cell>
          <cell r="N67">
            <v>0</v>
          </cell>
          <cell r="O67">
            <v>3107.2870471710307</v>
          </cell>
          <cell r="P67">
            <v>0</v>
          </cell>
          <cell r="Q67">
            <v>0</v>
          </cell>
          <cell r="R67">
            <v>7.6551299999999998</v>
          </cell>
          <cell r="S67">
            <v>0</v>
          </cell>
          <cell r="T67">
            <v>0</v>
          </cell>
          <cell r="U67">
            <v>0</v>
          </cell>
          <cell r="V67">
            <v>1220.23</v>
          </cell>
          <cell r="W67">
            <v>0</v>
          </cell>
          <cell r="X67">
            <v>0</v>
          </cell>
          <cell r="Y67">
            <v>174853.12089717112</v>
          </cell>
        </row>
        <row r="68">
          <cell r="B68" t="str">
            <v>Kazakhstan</v>
          </cell>
          <cell r="C68">
            <v>0</v>
          </cell>
          <cell r="D68">
            <v>0</v>
          </cell>
          <cell r="E68">
            <v>0</v>
          </cell>
          <cell r="F68">
            <v>1262.8151399999999</v>
          </cell>
          <cell r="G68">
            <v>0</v>
          </cell>
          <cell r="H68">
            <v>0</v>
          </cell>
          <cell r="I68">
            <v>0</v>
          </cell>
          <cell r="J68">
            <v>0</v>
          </cell>
          <cell r="K68">
            <v>0</v>
          </cell>
          <cell r="L68">
            <v>0</v>
          </cell>
          <cell r="M68">
            <v>0</v>
          </cell>
          <cell r="N68">
            <v>0</v>
          </cell>
          <cell r="O68">
            <v>2175.9979988202795</v>
          </cell>
          <cell r="P68">
            <v>0</v>
          </cell>
          <cell r="Q68">
            <v>0</v>
          </cell>
          <cell r="R68">
            <v>0</v>
          </cell>
          <cell r="S68">
            <v>0</v>
          </cell>
          <cell r="T68">
            <v>0</v>
          </cell>
          <cell r="U68">
            <v>0</v>
          </cell>
          <cell r="V68">
            <v>46.328000000000003</v>
          </cell>
          <cell r="W68">
            <v>0</v>
          </cell>
          <cell r="X68">
            <v>0</v>
          </cell>
          <cell r="Y68">
            <v>3485.1411388202796</v>
          </cell>
        </row>
        <row r="69">
          <cell r="B69" t="str">
            <v>Kenya</v>
          </cell>
          <cell r="C69">
            <v>0</v>
          </cell>
          <cell r="D69">
            <v>147.23859999999999</v>
          </cell>
          <cell r="E69">
            <v>3885.3628600000002</v>
          </cell>
          <cell r="F69">
            <v>1516.9152462000002</v>
          </cell>
          <cell r="G69">
            <v>0</v>
          </cell>
          <cell r="H69">
            <v>0</v>
          </cell>
          <cell r="I69">
            <v>783.91251000000011</v>
          </cell>
          <cell r="J69">
            <v>124546.02860000001</v>
          </cell>
          <cell r="K69">
            <v>0</v>
          </cell>
          <cell r="L69">
            <v>0</v>
          </cell>
          <cell r="M69">
            <v>0</v>
          </cell>
          <cell r="N69">
            <v>0</v>
          </cell>
          <cell r="O69">
            <v>2301.76686682025</v>
          </cell>
          <cell r="P69">
            <v>0</v>
          </cell>
          <cell r="Q69">
            <v>0</v>
          </cell>
          <cell r="R69">
            <v>6.2832099999999995</v>
          </cell>
          <cell r="S69">
            <v>0</v>
          </cell>
          <cell r="T69">
            <v>113.82</v>
          </cell>
          <cell r="U69">
            <v>0</v>
          </cell>
          <cell r="V69">
            <v>441.95632999999992</v>
          </cell>
          <cell r="W69">
            <v>0</v>
          </cell>
          <cell r="X69">
            <v>0</v>
          </cell>
          <cell r="Y69">
            <v>133743.28422302025</v>
          </cell>
        </row>
        <row r="70">
          <cell r="B70" t="str">
            <v>Kiribati</v>
          </cell>
          <cell r="C70">
            <v>0</v>
          </cell>
          <cell r="D70">
            <v>11.85453</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11.85453</v>
          </cell>
        </row>
        <row r="71">
          <cell r="B71" t="str">
            <v>Korea, Dem. Rep.</v>
          </cell>
          <cell r="C71">
            <v>0</v>
          </cell>
          <cell r="D71">
            <v>0</v>
          </cell>
          <cell r="E71">
            <v>0</v>
          </cell>
          <cell r="F71">
            <v>0</v>
          </cell>
          <cell r="G71">
            <v>0</v>
          </cell>
          <cell r="H71">
            <v>0</v>
          </cell>
          <cell r="I71">
            <v>0</v>
          </cell>
          <cell r="J71">
            <v>0</v>
          </cell>
          <cell r="K71">
            <v>0</v>
          </cell>
          <cell r="L71">
            <v>0</v>
          </cell>
          <cell r="M71">
            <v>0</v>
          </cell>
          <cell r="N71">
            <v>0</v>
          </cell>
          <cell r="O71">
            <v>215.97386</v>
          </cell>
          <cell r="P71">
            <v>0</v>
          </cell>
          <cell r="Q71">
            <v>0</v>
          </cell>
          <cell r="R71">
            <v>0</v>
          </cell>
          <cell r="S71">
            <v>0</v>
          </cell>
          <cell r="T71">
            <v>0</v>
          </cell>
          <cell r="U71">
            <v>0</v>
          </cell>
          <cell r="V71">
            <v>0</v>
          </cell>
          <cell r="W71">
            <v>0</v>
          </cell>
          <cell r="X71">
            <v>0</v>
          </cell>
          <cell r="Y71">
            <v>215.97386</v>
          </cell>
        </row>
        <row r="72">
          <cell r="B72" t="str">
            <v>Kosovo</v>
          </cell>
          <cell r="C72">
            <v>0</v>
          </cell>
          <cell r="D72">
            <v>0</v>
          </cell>
          <cell r="E72">
            <v>2984.2579999999998</v>
          </cell>
          <cell r="F72">
            <v>0</v>
          </cell>
          <cell r="G72">
            <v>0</v>
          </cell>
          <cell r="H72">
            <v>0</v>
          </cell>
          <cell r="I72">
            <v>0</v>
          </cell>
          <cell r="J72">
            <v>0</v>
          </cell>
          <cell r="K72">
            <v>0</v>
          </cell>
          <cell r="L72">
            <v>0</v>
          </cell>
          <cell r="M72">
            <v>0</v>
          </cell>
          <cell r="N72">
            <v>0</v>
          </cell>
          <cell r="O72">
            <v>516.13985079745487</v>
          </cell>
          <cell r="P72">
            <v>0</v>
          </cell>
          <cell r="Q72">
            <v>0</v>
          </cell>
          <cell r="R72">
            <v>0</v>
          </cell>
          <cell r="S72">
            <v>0</v>
          </cell>
          <cell r="T72">
            <v>0</v>
          </cell>
          <cell r="U72">
            <v>0</v>
          </cell>
          <cell r="V72">
            <v>0</v>
          </cell>
          <cell r="W72">
            <v>0</v>
          </cell>
          <cell r="X72">
            <v>0</v>
          </cell>
          <cell r="Y72">
            <v>3500.3978507974543</v>
          </cell>
        </row>
        <row r="73">
          <cell r="B73" t="str">
            <v>Kyrgyz Republic</v>
          </cell>
          <cell r="C73">
            <v>0</v>
          </cell>
          <cell r="D73">
            <v>0</v>
          </cell>
          <cell r="E73">
            <v>0</v>
          </cell>
          <cell r="F73">
            <v>0</v>
          </cell>
          <cell r="G73">
            <v>0</v>
          </cell>
          <cell r="H73">
            <v>0</v>
          </cell>
          <cell r="I73">
            <v>90.861500000000007</v>
          </cell>
          <cell r="J73">
            <v>783.23694</v>
          </cell>
          <cell r="K73">
            <v>0</v>
          </cell>
          <cell r="L73">
            <v>0</v>
          </cell>
          <cell r="M73">
            <v>0</v>
          </cell>
          <cell r="N73">
            <v>0</v>
          </cell>
          <cell r="O73">
            <v>136.15073000000001</v>
          </cell>
          <cell r="P73">
            <v>0</v>
          </cell>
          <cell r="Q73">
            <v>0</v>
          </cell>
          <cell r="R73">
            <v>0</v>
          </cell>
          <cell r="S73">
            <v>0</v>
          </cell>
          <cell r="T73">
            <v>0</v>
          </cell>
          <cell r="U73">
            <v>0</v>
          </cell>
          <cell r="V73">
            <v>0</v>
          </cell>
          <cell r="W73">
            <v>0</v>
          </cell>
          <cell r="X73">
            <v>0</v>
          </cell>
          <cell r="Y73">
            <v>1010.2491699999999</v>
          </cell>
        </row>
        <row r="74">
          <cell r="B74" t="str">
            <v>Laos</v>
          </cell>
          <cell r="C74">
            <v>0</v>
          </cell>
          <cell r="D74">
            <v>0</v>
          </cell>
          <cell r="E74">
            <v>0</v>
          </cell>
          <cell r="F74">
            <v>0</v>
          </cell>
          <cell r="G74">
            <v>0</v>
          </cell>
          <cell r="H74">
            <v>0</v>
          </cell>
          <cell r="I74">
            <v>155.214</v>
          </cell>
          <cell r="J74">
            <v>660.03300000000002</v>
          </cell>
          <cell r="K74">
            <v>0</v>
          </cell>
          <cell r="L74">
            <v>0</v>
          </cell>
          <cell r="M74">
            <v>0</v>
          </cell>
          <cell r="N74">
            <v>0</v>
          </cell>
          <cell r="O74">
            <v>181.90395000000001</v>
          </cell>
          <cell r="P74">
            <v>0</v>
          </cell>
          <cell r="Q74">
            <v>0</v>
          </cell>
          <cell r="R74">
            <v>0</v>
          </cell>
          <cell r="S74">
            <v>0</v>
          </cell>
          <cell r="T74">
            <v>0</v>
          </cell>
          <cell r="U74">
            <v>0</v>
          </cell>
          <cell r="V74">
            <v>0</v>
          </cell>
          <cell r="W74">
            <v>0</v>
          </cell>
          <cell r="X74">
            <v>0</v>
          </cell>
          <cell r="Y74">
            <v>997.15095000000008</v>
          </cell>
        </row>
        <row r="75">
          <cell r="B75" t="str">
            <v>Lebanon</v>
          </cell>
          <cell r="C75">
            <v>0</v>
          </cell>
          <cell r="D75">
            <v>0</v>
          </cell>
          <cell r="E75">
            <v>16508.589650000002</v>
          </cell>
          <cell r="F75">
            <v>4.8087359999999997</v>
          </cell>
          <cell r="G75">
            <v>0</v>
          </cell>
          <cell r="H75">
            <v>0</v>
          </cell>
          <cell r="I75">
            <v>0</v>
          </cell>
          <cell r="J75">
            <v>105954.23449</v>
          </cell>
          <cell r="K75">
            <v>0</v>
          </cell>
          <cell r="L75">
            <v>0</v>
          </cell>
          <cell r="M75">
            <v>0</v>
          </cell>
          <cell r="N75">
            <v>0</v>
          </cell>
          <cell r="O75">
            <v>1569.5836814022502</v>
          </cell>
          <cell r="P75">
            <v>0</v>
          </cell>
          <cell r="Q75">
            <v>0</v>
          </cell>
          <cell r="R75">
            <v>0</v>
          </cell>
          <cell r="S75">
            <v>0</v>
          </cell>
          <cell r="T75">
            <v>0</v>
          </cell>
          <cell r="U75">
            <v>0</v>
          </cell>
          <cell r="V75">
            <v>0</v>
          </cell>
          <cell r="W75">
            <v>0</v>
          </cell>
          <cell r="X75">
            <v>0</v>
          </cell>
          <cell r="Y75">
            <v>124037.21655740227</v>
          </cell>
        </row>
        <row r="76">
          <cell r="B76" t="str">
            <v>Lesotho</v>
          </cell>
          <cell r="C76">
            <v>0</v>
          </cell>
          <cell r="D76">
            <v>4.67821</v>
          </cell>
          <cell r="E76">
            <v>0</v>
          </cell>
          <cell r="F76">
            <v>98.635810000000006</v>
          </cell>
          <cell r="G76">
            <v>0</v>
          </cell>
          <cell r="H76">
            <v>0</v>
          </cell>
          <cell r="I76">
            <v>0</v>
          </cell>
          <cell r="J76">
            <v>5499.9999299999999</v>
          </cell>
          <cell r="K76">
            <v>0</v>
          </cell>
          <cell r="L76">
            <v>0</v>
          </cell>
          <cell r="M76">
            <v>0</v>
          </cell>
          <cell r="N76">
            <v>0</v>
          </cell>
          <cell r="O76">
            <v>0</v>
          </cell>
          <cell r="P76">
            <v>0</v>
          </cell>
          <cell r="Q76">
            <v>0</v>
          </cell>
          <cell r="R76">
            <v>6.9984099999999998</v>
          </cell>
          <cell r="S76">
            <v>0</v>
          </cell>
          <cell r="T76">
            <v>0</v>
          </cell>
          <cell r="U76">
            <v>0</v>
          </cell>
          <cell r="V76">
            <v>0</v>
          </cell>
          <cell r="W76">
            <v>0</v>
          </cell>
          <cell r="X76">
            <v>82.5</v>
          </cell>
          <cell r="Y76">
            <v>5692.8123600000008</v>
          </cell>
        </row>
        <row r="77">
          <cell r="B77" t="str">
            <v>Liberia</v>
          </cell>
          <cell r="C77">
            <v>0</v>
          </cell>
          <cell r="D77">
            <v>0</v>
          </cell>
          <cell r="E77">
            <v>0</v>
          </cell>
          <cell r="F77">
            <v>0</v>
          </cell>
          <cell r="G77">
            <v>0</v>
          </cell>
          <cell r="H77">
            <v>0</v>
          </cell>
          <cell r="I77">
            <v>18.577000000000002</v>
          </cell>
          <cell r="J77">
            <v>1469.6300699999999</v>
          </cell>
          <cell r="K77">
            <v>0</v>
          </cell>
          <cell r="L77">
            <v>0</v>
          </cell>
          <cell r="M77">
            <v>0</v>
          </cell>
          <cell r="N77">
            <v>0</v>
          </cell>
          <cell r="O77">
            <v>58.955119999999994</v>
          </cell>
          <cell r="P77">
            <v>0</v>
          </cell>
          <cell r="Q77">
            <v>0</v>
          </cell>
          <cell r="R77">
            <v>13.92883</v>
          </cell>
          <cell r="S77">
            <v>0</v>
          </cell>
          <cell r="T77">
            <v>0</v>
          </cell>
          <cell r="U77">
            <v>0</v>
          </cell>
          <cell r="V77">
            <v>0</v>
          </cell>
          <cell r="W77">
            <v>0</v>
          </cell>
          <cell r="X77">
            <v>0</v>
          </cell>
          <cell r="Y77">
            <v>1561.0910200000005</v>
          </cell>
        </row>
        <row r="78">
          <cell r="B78" t="str">
            <v>Libya</v>
          </cell>
          <cell r="C78">
            <v>0</v>
          </cell>
          <cell r="D78">
            <v>0</v>
          </cell>
          <cell r="E78">
            <v>11547.397599999998</v>
          </cell>
          <cell r="F78">
            <v>0</v>
          </cell>
          <cell r="G78">
            <v>0</v>
          </cell>
          <cell r="H78">
            <v>0</v>
          </cell>
          <cell r="I78">
            <v>0</v>
          </cell>
          <cell r="J78">
            <v>1559.87772</v>
          </cell>
          <cell r="K78">
            <v>0</v>
          </cell>
          <cell r="L78">
            <v>0</v>
          </cell>
          <cell r="M78">
            <v>0</v>
          </cell>
          <cell r="N78">
            <v>0</v>
          </cell>
          <cell r="O78">
            <v>1245.259993852</v>
          </cell>
          <cell r="P78">
            <v>0</v>
          </cell>
          <cell r="Q78">
            <v>0</v>
          </cell>
          <cell r="R78">
            <v>0</v>
          </cell>
          <cell r="S78">
            <v>0</v>
          </cell>
          <cell r="T78">
            <v>0</v>
          </cell>
          <cell r="U78">
            <v>0</v>
          </cell>
          <cell r="V78">
            <v>0</v>
          </cell>
          <cell r="W78">
            <v>0</v>
          </cell>
          <cell r="X78">
            <v>0</v>
          </cell>
          <cell r="Y78">
            <v>14352.535313852004</v>
          </cell>
        </row>
        <row r="79">
          <cell r="B79" t="str">
            <v>Madagascar</v>
          </cell>
          <cell r="C79">
            <v>0</v>
          </cell>
          <cell r="D79">
            <v>0</v>
          </cell>
          <cell r="E79">
            <v>0</v>
          </cell>
          <cell r="F79">
            <v>0</v>
          </cell>
          <cell r="G79">
            <v>0</v>
          </cell>
          <cell r="H79">
            <v>0</v>
          </cell>
          <cell r="I79">
            <v>612.45913999999993</v>
          </cell>
          <cell r="J79">
            <v>0</v>
          </cell>
          <cell r="K79">
            <v>0</v>
          </cell>
          <cell r="L79">
            <v>0</v>
          </cell>
          <cell r="M79">
            <v>0</v>
          </cell>
          <cell r="N79">
            <v>0</v>
          </cell>
          <cell r="O79">
            <v>29.805020000000003</v>
          </cell>
          <cell r="P79">
            <v>0</v>
          </cell>
          <cell r="Q79">
            <v>0</v>
          </cell>
          <cell r="R79">
            <v>0</v>
          </cell>
          <cell r="S79">
            <v>0</v>
          </cell>
          <cell r="T79">
            <v>0</v>
          </cell>
          <cell r="U79">
            <v>0</v>
          </cell>
          <cell r="V79">
            <v>0</v>
          </cell>
          <cell r="W79">
            <v>0</v>
          </cell>
          <cell r="X79">
            <v>0</v>
          </cell>
          <cell r="Y79">
            <v>642.26415999999995</v>
          </cell>
        </row>
        <row r="80">
          <cell r="B80" t="str">
            <v>Malawi</v>
          </cell>
          <cell r="C80">
            <v>0</v>
          </cell>
          <cell r="D80">
            <v>121.79443999999999</v>
          </cell>
          <cell r="E80">
            <v>0</v>
          </cell>
          <cell r="F80">
            <v>1670.8813499999999</v>
          </cell>
          <cell r="G80">
            <v>0</v>
          </cell>
          <cell r="H80">
            <v>0</v>
          </cell>
          <cell r="I80">
            <v>278.12025</v>
          </cell>
          <cell r="J80">
            <v>94147.250860000015</v>
          </cell>
          <cell r="K80">
            <v>0</v>
          </cell>
          <cell r="L80">
            <v>0</v>
          </cell>
          <cell r="M80">
            <v>0</v>
          </cell>
          <cell r="N80">
            <v>0</v>
          </cell>
          <cell r="O80">
            <v>-607.68523481346017</v>
          </cell>
          <cell r="P80">
            <v>0</v>
          </cell>
          <cell r="Q80">
            <v>0</v>
          </cell>
          <cell r="R80">
            <v>0</v>
          </cell>
          <cell r="S80">
            <v>0</v>
          </cell>
          <cell r="T80">
            <v>0</v>
          </cell>
          <cell r="U80">
            <v>0</v>
          </cell>
          <cell r="V80">
            <v>0</v>
          </cell>
          <cell r="W80">
            <v>7118.9280000000008</v>
          </cell>
          <cell r="X80">
            <v>0</v>
          </cell>
          <cell r="Y80">
            <v>102729.28966518656</v>
          </cell>
        </row>
        <row r="81">
          <cell r="B81" t="str">
            <v>Malaysia</v>
          </cell>
          <cell r="C81">
            <v>0</v>
          </cell>
          <cell r="D81">
            <v>61.991160000000001</v>
          </cell>
          <cell r="E81">
            <v>0</v>
          </cell>
          <cell r="F81">
            <v>2112.6888588000002</v>
          </cell>
          <cell r="G81">
            <v>0</v>
          </cell>
          <cell r="H81">
            <v>0</v>
          </cell>
          <cell r="I81">
            <v>0</v>
          </cell>
          <cell r="J81">
            <v>0</v>
          </cell>
          <cell r="K81">
            <v>0</v>
          </cell>
          <cell r="L81">
            <v>0</v>
          </cell>
          <cell r="M81">
            <v>0</v>
          </cell>
          <cell r="N81">
            <v>0</v>
          </cell>
          <cell r="O81">
            <v>1561.1275407545404</v>
          </cell>
          <cell r="P81">
            <v>0</v>
          </cell>
          <cell r="Q81">
            <v>0</v>
          </cell>
          <cell r="R81">
            <v>0</v>
          </cell>
          <cell r="S81">
            <v>0</v>
          </cell>
          <cell r="T81">
            <v>0</v>
          </cell>
          <cell r="U81">
            <v>0</v>
          </cell>
          <cell r="V81">
            <v>527.32750999999996</v>
          </cell>
          <cell r="W81">
            <v>0</v>
          </cell>
          <cell r="X81">
            <v>0</v>
          </cell>
          <cell r="Y81">
            <v>4263.1350695545416</v>
          </cell>
        </row>
        <row r="82">
          <cell r="B82" t="str">
            <v>Maldives</v>
          </cell>
          <cell r="C82">
            <v>0</v>
          </cell>
          <cell r="D82">
            <v>0</v>
          </cell>
          <cell r="E82">
            <v>0</v>
          </cell>
          <cell r="F82">
            <v>0</v>
          </cell>
          <cell r="G82">
            <v>0</v>
          </cell>
          <cell r="H82">
            <v>0</v>
          </cell>
          <cell r="I82">
            <v>0</v>
          </cell>
          <cell r="J82">
            <v>0</v>
          </cell>
          <cell r="K82">
            <v>0</v>
          </cell>
          <cell r="L82">
            <v>0</v>
          </cell>
          <cell r="M82">
            <v>0</v>
          </cell>
          <cell r="N82">
            <v>0</v>
          </cell>
          <cell r="O82">
            <v>137.18673000000001</v>
          </cell>
          <cell r="P82">
            <v>0</v>
          </cell>
          <cell r="Q82">
            <v>0</v>
          </cell>
          <cell r="R82">
            <v>0</v>
          </cell>
          <cell r="S82">
            <v>0</v>
          </cell>
          <cell r="T82">
            <v>0</v>
          </cell>
          <cell r="U82">
            <v>0</v>
          </cell>
          <cell r="V82">
            <v>0</v>
          </cell>
          <cell r="W82">
            <v>0</v>
          </cell>
          <cell r="X82">
            <v>0</v>
          </cell>
          <cell r="Y82">
            <v>137.18673000000001</v>
          </cell>
        </row>
        <row r="83">
          <cell r="B83" t="str">
            <v>Mali</v>
          </cell>
          <cell r="C83">
            <v>0</v>
          </cell>
          <cell r="D83">
            <v>0</v>
          </cell>
          <cell r="E83">
            <v>2260.6559999999999</v>
          </cell>
          <cell r="F83">
            <v>93.351569999999995</v>
          </cell>
          <cell r="G83">
            <v>0</v>
          </cell>
          <cell r="H83">
            <v>0</v>
          </cell>
          <cell r="I83">
            <v>156.04908999999998</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2510.0566600000006</v>
          </cell>
        </row>
        <row r="84">
          <cell r="B84" t="str">
            <v>Mauritius</v>
          </cell>
          <cell r="C84">
            <v>0</v>
          </cell>
          <cell r="D84">
            <v>5.6990699999999999</v>
          </cell>
          <cell r="E84">
            <v>0</v>
          </cell>
          <cell r="F84">
            <v>0</v>
          </cell>
          <cell r="G84">
            <v>0</v>
          </cell>
          <cell r="H84">
            <v>0</v>
          </cell>
          <cell r="I84">
            <v>0</v>
          </cell>
          <cell r="J84">
            <v>0</v>
          </cell>
          <cell r="K84">
            <v>0</v>
          </cell>
          <cell r="L84">
            <v>0</v>
          </cell>
          <cell r="M84">
            <v>0</v>
          </cell>
          <cell r="N84">
            <v>0</v>
          </cell>
          <cell r="O84">
            <v>187.17812076435104</v>
          </cell>
          <cell r="P84">
            <v>0</v>
          </cell>
          <cell r="Q84">
            <v>0</v>
          </cell>
          <cell r="R84">
            <v>0</v>
          </cell>
          <cell r="S84">
            <v>0</v>
          </cell>
          <cell r="T84">
            <v>0</v>
          </cell>
          <cell r="U84">
            <v>0</v>
          </cell>
          <cell r="V84">
            <v>0</v>
          </cell>
          <cell r="W84">
            <v>0</v>
          </cell>
          <cell r="X84">
            <v>0</v>
          </cell>
          <cell r="Y84">
            <v>192.87719076435104</v>
          </cell>
        </row>
        <row r="85">
          <cell r="B85" t="str">
            <v>Mexico</v>
          </cell>
          <cell r="C85">
            <v>0</v>
          </cell>
          <cell r="D85">
            <v>0</v>
          </cell>
          <cell r="E85">
            <v>0</v>
          </cell>
          <cell r="F85">
            <v>3933.7596600000002</v>
          </cell>
          <cell r="G85">
            <v>0</v>
          </cell>
          <cell r="H85">
            <v>0</v>
          </cell>
          <cell r="I85">
            <v>0</v>
          </cell>
          <cell r="J85">
            <v>0</v>
          </cell>
          <cell r="K85">
            <v>0</v>
          </cell>
          <cell r="L85">
            <v>0</v>
          </cell>
          <cell r="M85">
            <v>0</v>
          </cell>
          <cell r="N85">
            <v>0</v>
          </cell>
          <cell r="O85">
            <v>3786.3538454037093</v>
          </cell>
          <cell r="P85">
            <v>0</v>
          </cell>
          <cell r="Q85">
            <v>0</v>
          </cell>
          <cell r="R85">
            <v>0</v>
          </cell>
          <cell r="S85">
            <v>0</v>
          </cell>
          <cell r="T85">
            <v>0</v>
          </cell>
          <cell r="U85">
            <v>0</v>
          </cell>
          <cell r="V85">
            <v>3745.0502700000002</v>
          </cell>
          <cell r="W85">
            <v>0</v>
          </cell>
          <cell r="X85">
            <v>0</v>
          </cell>
          <cell r="Y85">
            <v>11465.163775403707</v>
          </cell>
        </row>
        <row r="86">
          <cell r="B86" t="str">
            <v>Middle East, regional</v>
          </cell>
          <cell r="C86">
            <v>4326.9470675615703</v>
          </cell>
          <cell r="D86">
            <v>0</v>
          </cell>
          <cell r="E86">
            <v>0</v>
          </cell>
          <cell r="F86">
            <v>0</v>
          </cell>
          <cell r="G86">
            <v>0</v>
          </cell>
          <cell r="H86">
            <v>0</v>
          </cell>
          <cell r="I86">
            <v>0</v>
          </cell>
          <cell r="J86">
            <v>10250.14366</v>
          </cell>
          <cell r="K86">
            <v>0</v>
          </cell>
          <cell r="L86">
            <v>0</v>
          </cell>
          <cell r="M86">
            <v>0</v>
          </cell>
          <cell r="N86">
            <v>0</v>
          </cell>
          <cell r="O86">
            <v>21999.256962574</v>
          </cell>
          <cell r="P86">
            <v>0</v>
          </cell>
          <cell r="Q86">
            <v>0</v>
          </cell>
          <cell r="R86">
            <v>0</v>
          </cell>
          <cell r="S86">
            <v>0</v>
          </cell>
          <cell r="T86">
            <v>0</v>
          </cell>
          <cell r="U86">
            <v>0</v>
          </cell>
          <cell r="V86">
            <v>0</v>
          </cell>
          <cell r="W86">
            <v>0</v>
          </cell>
          <cell r="X86">
            <v>0</v>
          </cell>
          <cell r="Y86">
            <v>36576.347690135568</v>
          </cell>
        </row>
        <row r="87">
          <cell r="B87" t="str">
            <v>Moldova</v>
          </cell>
          <cell r="C87">
            <v>0</v>
          </cell>
          <cell r="D87">
            <v>0</v>
          </cell>
          <cell r="E87">
            <v>0</v>
          </cell>
          <cell r="F87">
            <v>0</v>
          </cell>
          <cell r="G87">
            <v>0</v>
          </cell>
          <cell r="H87">
            <v>0</v>
          </cell>
          <cell r="I87">
            <v>0</v>
          </cell>
          <cell r="J87">
            <v>0</v>
          </cell>
          <cell r="K87">
            <v>0</v>
          </cell>
          <cell r="L87">
            <v>0</v>
          </cell>
          <cell r="M87">
            <v>0</v>
          </cell>
          <cell r="N87">
            <v>0</v>
          </cell>
          <cell r="O87">
            <v>209.57983999999999</v>
          </cell>
          <cell r="P87">
            <v>0</v>
          </cell>
          <cell r="Q87">
            <v>0</v>
          </cell>
          <cell r="R87">
            <v>0</v>
          </cell>
          <cell r="S87">
            <v>0</v>
          </cell>
          <cell r="T87">
            <v>0</v>
          </cell>
          <cell r="U87">
            <v>0</v>
          </cell>
          <cell r="V87">
            <v>0</v>
          </cell>
          <cell r="W87">
            <v>0</v>
          </cell>
          <cell r="X87">
            <v>0</v>
          </cell>
          <cell r="Y87">
            <v>209.57983999999999</v>
          </cell>
        </row>
        <row r="88">
          <cell r="B88" t="str">
            <v>Mongolia</v>
          </cell>
          <cell r="C88">
            <v>0</v>
          </cell>
          <cell r="D88">
            <v>0</v>
          </cell>
          <cell r="E88">
            <v>0</v>
          </cell>
          <cell r="F88">
            <v>12.11952</v>
          </cell>
          <cell r="G88">
            <v>0</v>
          </cell>
          <cell r="H88">
            <v>0</v>
          </cell>
          <cell r="I88">
            <v>218.69372999999999</v>
          </cell>
          <cell r="J88">
            <v>0</v>
          </cell>
          <cell r="K88">
            <v>0</v>
          </cell>
          <cell r="L88">
            <v>0</v>
          </cell>
          <cell r="M88">
            <v>0</v>
          </cell>
          <cell r="N88">
            <v>0</v>
          </cell>
          <cell r="O88">
            <v>131.71524999999997</v>
          </cell>
          <cell r="P88">
            <v>0</v>
          </cell>
          <cell r="Q88">
            <v>0</v>
          </cell>
          <cell r="R88">
            <v>0</v>
          </cell>
          <cell r="S88">
            <v>0</v>
          </cell>
          <cell r="T88">
            <v>0</v>
          </cell>
          <cell r="U88">
            <v>0</v>
          </cell>
          <cell r="V88">
            <v>0</v>
          </cell>
          <cell r="W88">
            <v>0</v>
          </cell>
          <cell r="X88">
            <v>0</v>
          </cell>
          <cell r="Y88">
            <v>362.52850000000007</v>
          </cell>
        </row>
        <row r="89">
          <cell r="B89" t="str">
            <v>Montenegro</v>
          </cell>
          <cell r="C89">
            <v>0</v>
          </cell>
          <cell r="D89">
            <v>0</v>
          </cell>
          <cell r="E89">
            <v>0</v>
          </cell>
          <cell r="F89">
            <v>0</v>
          </cell>
          <cell r="G89">
            <v>0</v>
          </cell>
          <cell r="H89">
            <v>0</v>
          </cell>
          <cell r="I89">
            <v>0</v>
          </cell>
          <cell r="J89">
            <v>0</v>
          </cell>
          <cell r="K89">
            <v>0</v>
          </cell>
          <cell r="L89">
            <v>0</v>
          </cell>
          <cell r="M89">
            <v>0</v>
          </cell>
          <cell r="N89">
            <v>0</v>
          </cell>
          <cell r="O89">
            <v>583.40737000000001</v>
          </cell>
          <cell r="P89">
            <v>0</v>
          </cell>
          <cell r="Q89">
            <v>0</v>
          </cell>
          <cell r="R89">
            <v>0</v>
          </cell>
          <cell r="S89">
            <v>0</v>
          </cell>
          <cell r="T89">
            <v>0</v>
          </cell>
          <cell r="U89">
            <v>0</v>
          </cell>
          <cell r="V89">
            <v>0</v>
          </cell>
          <cell r="W89">
            <v>0</v>
          </cell>
          <cell r="X89">
            <v>0</v>
          </cell>
          <cell r="Y89">
            <v>583.40737000000001</v>
          </cell>
        </row>
        <row r="90">
          <cell r="B90" t="str">
            <v>Montserrat</v>
          </cell>
          <cell r="C90">
            <v>0</v>
          </cell>
          <cell r="D90">
            <v>0</v>
          </cell>
          <cell r="E90">
            <v>54.377000000000002</v>
          </cell>
          <cell r="F90">
            <v>0</v>
          </cell>
          <cell r="G90">
            <v>0</v>
          </cell>
          <cell r="H90">
            <v>0</v>
          </cell>
          <cell r="I90">
            <v>181.86664999999999</v>
          </cell>
          <cell r="J90">
            <v>27799.378610000003</v>
          </cell>
          <cell r="K90">
            <v>0</v>
          </cell>
          <cell r="L90">
            <v>0</v>
          </cell>
          <cell r="M90">
            <v>0</v>
          </cell>
          <cell r="N90">
            <v>0</v>
          </cell>
          <cell r="O90">
            <v>498.08645000000007</v>
          </cell>
          <cell r="P90">
            <v>0</v>
          </cell>
          <cell r="Q90">
            <v>0</v>
          </cell>
          <cell r="R90">
            <v>0</v>
          </cell>
          <cell r="S90">
            <v>0</v>
          </cell>
          <cell r="T90">
            <v>0</v>
          </cell>
          <cell r="U90">
            <v>0</v>
          </cell>
          <cell r="V90">
            <v>0</v>
          </cell>
          <cell r="W90">
            <v>0</v>
          </cell>
          <cell r="X90">
            <v>0</v>
          </cell>
          <cell r="Y90">
            <v>28533.70871000001</v>
          </cell>
        </row>
        <row r="91">
          <cell r="B91" t="str">
            <v>Morocco</v>
          </cell>
          <cell r="C91">
            <v>0</v>
          </cell>
          <cell r="D91">
            <v>0</v>
          </cell>
          <cell r="E91">
            <v>673.86950000000013</v>
          </cell>
          <cell r="F91">
            <v>0</v>
          </cell>
          <cell r="G91">
            <v>0</v>
          </cell>
          <cell r="H91">
            <v>0</v>
          </cell>
          <cell r="I91">
            <v>0</v>
          </cell>
          <cell r="J91">
            <v>0</v>
          </cell>
          <cell r="K91">
            <v>0</v>
          </cell>
          <cell r="L91">
            <v>0</v>
          </cell>
          <cell r="M91">
            <v>0</v>
          </cell>
          <cell r="N91">
            <v>0</v>
          </cell>
          <cell r="O91">
            <v>2479.8410543555906</v>
          </cell>
          <cell r="P91">
            <v>0</v>
          </cell>
          <cell r="Q91">
            <v>0</v>
          </cell>
          <cell r="R91">
            <v>0</v>
          </cell>
          <cell r="S91">
            <v>0</v>
          </cell>
          <cell r="T91">
            <v>0</v>
          </cell>
          <cell r="U91">
            <v>0</v>
          </cell>
          <cell r="V91">
            <v>0</v>
          </cell>
          <cell r="W91">
            <v>0</v>
          </cell>
          <cell r="X91">
            <v>0</v>
          </cell>
          <cell r="Y91">
            <v>3153.7105543555908</v>
          </cell>
        </row>
        <row r="92">
          <cell r="B92" t="str">
            <v>Mozambique</v>
          </cell>
          <cell r="C92">
            <v>0</v>
          </cell>
          <cell r="D92">
            <v>0</v>
          </cell>
          <cell r="E92">
            <v>0</v>
          </cell>
          <cell r="F92">
            <v>0</v>
          </cell>
          <cell r="G92">
            <v>0</v>
          </cell>
          <cell r="H92">
            <v>0</v>
          </cell>
          <cell r="I92">
            <v>418.99664000000001</v>
          </cell>
          <cell r="J92">
            <v>53716.586210000001</v>
          </cell>
          <cell r="K92">
            <v>0</v>
          </cell>
          <cell r="L92">
            <v>0</v>
          </cell>
          <cell r="M92">
            <v>0</v>
          </cell>
          <cell r="N92">
            <v>0</v>
          </cell>
          <cell r="O92">
            <v>283.61802910925599</v>
          </cell>
          <cell r="P92">
            <v>0</v>
          </cell>
          <cell r="Q92">
            <v>0</v>
          </cell>
          <cell r="R92">
            <v>0</v>
          </cell>
          <cell r="S92">
            <v>0</v>
          </cell>
          <cell r="T92">
            <v>0</v>
          </cell>
          <cell r="U92">
            <v>0</v>
          </cell>
          <cell r="V92">
            <v>109.00503999999999</v>
          </cell>
          <cell r="W92">
            <v>0</v>
          </cell>
          <cell r="X92">
            <v>0</v>
          </cell>
          <cell r="Y92">
            <v>54528.205919109248</v>
          </cell>
        </row>
        <row r="93">
          <cell r="B93" t="str">
            <v>Myanmar</v>
          </cell>
          <cell r="C93">
            <v>0</v>
          </cell>
          <cell r="D93">
            <v>0.37420999999999999</v>
          </cell>
          <cell r="E93">
            <v>1116.4206899999997</v>
          </cell>
          <cell r="F93">
            <v>0</v>
          </cell>
          <cell r="G93">
            <v>0</v>
          </cell>
          <cell r="H93">
            <v>0</v>
          </cell>
          <cell r="I93">
            <v>299.50054</v>
          </cell>
          <cell r="J93">
            <v>101584.27185000002</v>
          </cell>
          <cell r="K93">
            <v>0</v>
          </cell>
          <cell r="L93">
            <v>0</v>
          </cell>
          <cell r="M93">
            <v>0</v>
          </cell>
          <cell r="N93">
            <v>0</v>
          </cell>
          <cell r="O93">
            <v>3481.6831070530811</v>
          </cell>
          <cell r="P93">
            <v>0</v>
          </cell>
          <cell r="Q93">
            <v>0</v>
          </cell>
          <cell r="R93">
            <v>0</v>
          </cell>
          <cell r="S93">
            <v>0</v>
          </cell>
          <cell r="T93">
            <v>0</v>
          </cell>
          <cell r="U93">
            <v>0</v>
          </cell>
          <cell r="V93">
            <v>440.15228999999999</v>
          </cell>
          <cell r="W93">
            <v>0</v>
          </cell>
          <cell r="X93">
            <v>0</v>
          </cell>
          <cell r="Y93">
            <v>106922.40268705311</v>
          </cell>
        </row>
        <row r="94">
          <cell r="B94" t="str">
            <v>Namibia</v>
          </cell>
          <cell r="C94">
            <v>0</v>
          </cell>
          <cell r="D94">
            <v>0</v>
          </cell>
          <cell r="E94">
            <v>0</v>
          </cell>
          <cell r="F94">
            <v>0</v>
          </cell>
          <cell r="G94">
            <v>0</v>
          </cell>
          <cell r="H94">
            <v>0</v>
          </cell>
          <cell r="I94">
            <v>0</v>
          </cell>
          <cell r="J94">
            <v>0</v>
          </cell>
          <cell r="K94">
            <v>0</v>
          </cell>
          <cell r="L94">
            <v>0</v>
          </cell>
          <cell r="M94">
            <v>0</v>
          </cell>
          <cell r="N94">
            <v>0</v>
          </cell>
          <cell r="O94">
            <v>136.73498615624951</v>
          </cell>
          <cell r="P94">
            <v>0</v>
          </cell>
          <cell r="Q94">
            <v>0</v>
          </cell>
          <cell r="R94">
            <v>0</v>
          </cell>
          <cell r="S94">
            <v>0</v>
          </cell>
          <cell r="T94">
            <v>0</v>
          </cell>
          <cell r="U94">
            <v>0</v>
          </cell>
          <cell r="V94">
            <v>0</v>
          </cell>
          <cell r="W94">
            <v>0</v>
          </cell>
          <cell r="X94">
            <v>0</v>
          </cell>
          <cell r="Y94">
            <v>136.73498615624951</v>
          </cell>
        </row>
        <row r="95">
          <cell r="B95" t="str">
            <v>Nepal</v>
          </cell>
          <cell r="C95">
            <v>0</v>
          </cell>
          <cell r="D95">
            <v>0</v>
          </cell>
          <cell r="E95">
            <v>0</v>
          </cell>
          <cell r="F95">
            <v>5.2433519999999998</v>
          </cell>
          <cell r="G95">
            <v>0</v>
          </cell>
          <cell r="H95">
            <v>0</v>
          </cell>
          <cell r="I95">
            <v>315.88625999999999</v>
          </cell>
          <cell r="J95">
            <v>100801.93591000001</v>
          </cell>
          <cell r="K95">
            <v>0</v>
          </cell>
          <cell r="L95">
            <v>0</v>
          </cell>
          <cell r="M95">
            <v>0</v>
          </cell>
          <cell r="N95">
            <v>0</v>
          </cell>
          <cell r="O95">
            <v>1886.5711618890598</v>
          </cell>
          <cell r="P95">
            <v>0</v>
          </cell>
          <cell r="Q95">
            <v>0</v>
          </cell>
          <cell r="R95">
            <v>20.34179</v>
          </cell>
          <cell r="S95">
            <v>0</v>
          </cell>
          <cell r="T95">
            <v>0</v>
          </cell>
          <cell r="U95">
            <v>0</v>
          </cell>
          <cell r="V95">
            <v>0</v>
          </cell>
          <cell r="W95">
            <v>0</v>
          </cell>
          <cell r="X95">
            <v>0</v>
          </cell>
          <cell r="Y95">
            <v>103029.97847388906</v>
          </cell>
        </row>
        <row r="96">
          <cell r="B96" t="str">
            <v>Nicaragua</v>
          </cell>
          <cell r="C96">
            <v>0</v>
          </cell>
          <cell r="D96">
            <v>0</v>
          </cell>
          <cell r="E96">
            <v>0</v>
          </cell>
          <cell r="F96">
            <v>0</v>
          </cell>
          <cell r="G96">
            <v>0</v>
          </cell>
          <cell r="H96">
            <v>0</v>
          </cell>
          <cell r="I96">
            <v>0</v>
          </cell>
          <cell r="J96">
            <v>0</v>
          </cell>
          <cell r="K96">
            <v>0</v>
          </cell>
          <cell r="L96">
            <v>0</v>
          </cell>
          <cell r="M96">
            <v>0</v>
          </cell>
          <cell r="N96">
            <v>0</v>
          </cell>
          <cell r="O96">
            <v>15.97559</v>
          </cell>
          <cell r="P96">
            <v>0</v>
          </cell>
          <cell r="Q96">
            <v>0</v>
          </cell>
          <cell r="R96">
            <v>0</v>
          </cell>
          <cell r="S96">
            <v>0</v>
          </cell>
          <cell r="T96">
            <v>0</v>
          </cell>
          <cell r="U96">
            <v>0</v>
          </cell>
          <cell r="V96">
            <v>0</v>
          </cell>
          <cell r="W96">
            <v>0</v>
          </cell>
          <cell r="X96">
            <v>0</v>
          </cell>
          <cell r="Y96">
            <v>15.97559</v>
          </cell>
        </row>
        <row r="97">
          <cell r="B97" t="str">
            <v>Nigeria</v>
          </cell>
          <cell r="C97">
            <v>0</v>
          </cell>
          <cell r="D97">
            <v>231.51130000000001</v>
          </cell>
          <cell r="E97">
            <v>8085.37835</v>
          </cell>
          <cell r="F97">
            <v>379.26649600000007</v>
          </cell>
          <cell r="G97">
            <v>0</v>
          </cell>
          <cell r="H97">
            <v>0</v>
          </cell>
          <cell r="I97">
            <v>0</v>
          </cell>
          <cell r="J97">
            <v>305252.87549999991</v>
          </cell>
          <cell r="K97">
            <v>0</v>
          </cell>
          <cell r="L97">
            <v>0</v>
          </cell>
          <cell r="M97">
            <v>0</v>
          </cell>
          <cell r="N97">
            <v>0</v>
          </cell>
          <cell r="O97">
            <v>5615.2573677789196</v>
          </cell>
          <cell r="P97">
            <v>0</v>
          </cell>
          <cell r="Q97">
            <v>0</v>
          </cell>
          <cell r="R97">
            <v>0</v>
          </cell>
          <cell r="S97">
            <v>0</v>
          </cell>
          <cell r="T97">
            <v>0</v>
          </cell>
          <cell r="U97">
            <v>0</v>
          </cell>
          <cell r="V97">
            <v>19.095190000000002</v>
          </cell>
          <cell r="W97">
            <v>0</v>
          </cell>
          <cell r="X97">
            <v>0</v>
          </cell>
          <cell r="Y97">
            <v>319583.3842037787</v>
          </cell>
        </row>
        <row r="98">
          <cell r="B98" t="str">
            <v>North &amp; Central America, regional</v>
          </cell>
          <cell r="C98">
            <v>1603.1792565000001</v>
          </cell>
          <cell r="D98">
            <v>0</v>
          </cell>
          <cell r="E98">
            <v>0</v>
          </cell>
          <cell r="F98">
            <v>77.536929999999998</v>
          </cell>
          <cell r="G98">
            <v>0</v>
          </cell>
          <cell r="H98">
            <v>0</v>
          </cell>
          <cell r="I98">
            <v>329.12468000000001</v>
          </cell>
          <cell r="J98">
            <v>0</v>
          </cell>
          <cell r="K98">
            <v>0</v>
          </cell>
          <cell r="L98">
            <v>0</v>
          </cell>
          <cell r="M98">
            <v>0</v>
          </cell>
          <cell r="N98">
            <v>0</v>
          </cell>
          <cell r="O98">
            <v>22563.63607551215</v>
          </cell>
          <cell r="P98">
            <v>0</v>
          </cell>
          <cell r="Q98">
            <v>0</v>
          </cell>
          <cell r="R98">
            <v>0</v>
          </cell>
          <cell r="S98">
            <v>0</v>
          </cell>
          <cell r="T98">
            <v>0</v>
          </cell>
          <cell r="U98">
            <v>0</v>
          </cell>
          <cell r="V98">
            <v>0</v>
          </cell>
          <cell r="W98">
            <v>0</v>
          </cell>
          <cell r="X98">
            <v>0</v>
          </cell>
          <cell r="Y98">
            <v>24573.476942012152</v>
          </cell>
        </row>
        <row r="99">
          <cell r="B99" t="str">
            <v>North of Sahara, regional</v>
          </cell>
          <cell r="C99">
            <v>0</v>
          </cell>
          <cell r="D99">
            <v>0</v>
          </cell>
          <cell r="E99">
            <v>483.54700000000003</v>
          </cell>
          <cell r="F99">
            <v>0</v>
          </cell>
          <cell r="G99">
            <v>0</v>
          </cell>
          <cell r="H99">
            <v>0</v>
          </cell>
          <cell r="I99">
            <v>0</v>
          </cell>
          <cell r="J99">
            <v>0</v>
          </cell>
          <cell r="K99">
            <v>0</v>
          </cell>
          <cell r="L99">
            <v>0</v>
          </cell>
          <cell r="M99">
            <v>0</v>
          </cell>
          <cell r="N99">
            <v>0</v>
          </cell>
          <cell r="O99">
            <v>32.231000000000002</v>
          </cell>
          <cell r="P99">
            <v>0</v>
          </cell>
          <cell r="Q99">
            <v>0</v>
          </cell>
          <cell r="R99">
            <v>0</v>
          </cell>
          <cell r="S99">
            <v>0</v>
          </cell>
          <cell r="T99">
            <v>0</v>
          </cell>
          <cell r="U99">
            <v>0</v>
          </cell>
          <cell r="V99">
            <v>0</v>
          </cell>
          <cell r="W99">
            <v>0</v>
          </cell>
          <cell r="X99">
            <v>0</v>
          </cell>
          <cell r="Y99">
            <v>515.77800000000002</v>
          </cell>
        </row>
        <row r="100">
          <cell r="B100" t="str">
            <v>Oceania, regional</v>
          </cell>
          <cell r="C100">
            <v>0</v>
          </cell>
          <cell r="D100">
            <v>0</v>
          </cell>
          <cell r="E100">
            <v>0</v>
          </cell>
          <cell r="F100">
            <v>0</v>
          </cell>
          <cell r="G100">
            <v>0</v>
          </cell>
          <cell r="H100">
            <v>0</v>
          </cell>
          <cell r="I100">
            <v>148.35425000000001</v>
          </cell>
          <cell r="J100">
            <v>3475</v>
          </cell>
          <cell r="K100">
            <v>0</v>
          </cell>
          <cell r="L100">
            <v>0</v>
          </cell>
          <cell r="M100">
            <v>0</v>
          </cell>
          <cell r="N100">
            <v>0</v>
          </cell>
          <cell r="O100">
            <v>64.591970000000003</v>
          </cell>
          <cell r="P100">
            <v>0</v>
          </cell>
          <cell r="Q100">
            <v>0</v>
          </cell>
          <cell r="R100">
            <v>0</v>
          </cell>
          <cell r="S100">
            <v>0</v>
          </cell>
          <cell r="T100">
            <v>0</v>
          </cell>
          <cell r="U100">
            <v>0</v>
          </cell>
          <cell r="V100">
            <v>0</v>
          </cell>
          <cell r="W100">
            <v>0</v>
          </cell>
          <cell r="X100">
            <v>0</v>
          </cell>
          <cell r="Y100">
            <v>3687.9462199999998</v>
          </cell>
        </row>
        <row r="101">
          <cell r="B101" t="str">
            <v>Pakistan</v>
          </cell>
          <cell r="C101">
            <v>0</v>
          </cell>
          <cell r="D101">
            <v>0.15240999999999999</v>
          </cell>
          <cell r="E101">
            <v>22047.685060000003</v>
          </cell>
          <cell r="F101">
            <v>74.166911999999996</v>
          </cell>
          <cell r="G101">
            <v>0</v>
          </cell>
          <cell r="H101">
            <v>0</v>
          </cell>
          <cell r="I101">
            <v>0</v>
          </cell>
          <cell r="J101">
            <v>423926.58799000026</v>
          </cell>
          <cell r="K101">
            <v>0</v>
          </cell>
          <cell r="L101">
            <v>0</v>
          </cell>
          <cell r="M101">
            <v>0</v>
          </cell>
          <cell r="N101">
            <v>0</v>
          </cell>
          <cell r="O101">
            <v>16137.908408856601</v>
          </cell>
          <cell r="P101">
            <v>0</v>
          </cell>
          <cell r="Q101">
            <v>0</v>
          </cell>
          <cell r="R101">
            <v>11.851290000000001</v>
          </cell>
          <cell r="S101">
            <v>0</v>
          </cell>
          <cell r="T101">
            <v>0</v>
          </cell>
          <cell r="U101">
            <v>0</v>
          </cell>
          <cell r="V101">
            <v>0</v>
          </cell>
          <cell r="W101">
            <v>449.988</v>
          </cell>
          <cell r="X101">
            <v>0</v>
          </cell>
          <cell r="Y101">
            <v>462648.34007085662</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0</v>
          </cell>
          <cell r="O102">
            <v>856.76698999999962</v>
          </cell>
          <cell r="P102">
            <v>0</v>
          </cell>
          <cell r="Q102">
            <v>0</v>
          </cell>
          <cell r="R102">
            <v>0</v>
          </cell>
          <cell r="S102">
            <v>0</v>
          </cell>
          <cell r="T102">
            <v>0</v>
          </cell>
          <cell r="U102">
            <v>0</v>
          </cell>
          <cell r="V102">
            <v>0</v>
          </cell>
          <cell r="W102">
            <v>0</v>
          </cell>
          <cell r="X102">
            <v>0</v>
          </cell>
          <cell r="Y102">
            <v>856.76698999999962</v>
          </cell>
        </row>
        <row r="103">
          <cell r="B103" t="str">
            <v>Papua New Guinea</v>
          </cell>
          <cell r="C103">
            <v>0</v>
          </cell>
          <cell r="D103">
            <v>0</v>
          </cell>
          <cell r="E103">
            <v>0</v>
          </cell>
          <cell r="F103">
            <v>493.69575799999996</v>
          </cell>
          <cell r="G103">
            <v>0</v>
          </cell>
          <cell r="H103">
            <v>0</v>
          </cell>
          <cell r="I103">
            <v>174.89474999999999</v>
          </cell>
          <cell r="J103">
            <v>0</v>
          </cell>
          <cell r="K103">
            <v>0</v>
          </cell>
          <cell r="L103">
            <v>0</v>
          </cell>
          <cell r="M103">
            <v>0</v>
          </cell>
          <cell r="N103">
            <v>0</v>
          </cell>
          <cell r="O103">
            <v>115.98106999999999</v>
          </cell>
          <cell r="P103">
            <v>0</v>
          </cell>
          <cell r="Q103">
            <v>0</v>
          </cell>
          <cell r="R103">
            <v>0</v>
          </cell>
          <cell r="S103">
            <v>0</v>
          </cell>
          <cell r="T103">
            <v>0</v>
          </cell>
          <cell r="U103">
            <v>0</v>
          </cell>
          <cell r="V103">
            <v>0</v>
          </cell>
          <cell r="W103">
            <v>0</v>
          </cell>
          <cell r="X103">
            <v>0</v>
          </cell>
          <cell r="Y103">
            <v>784.57157799999982</v>
          </cell>
        </row>
        <row r="104">
          <cell r="B104" t="str">
            <v>Paraguay</v>
          </cell>
          <cell r="C104">
            <v>0</v>
          </cell>
          <cell r="D104">
            <v>0</v>
          </cell>
          <cell r="E104">
            <v>0</v>
          </cell>
          <cell r="F104">
            <v>0</v>
          </cell>
          <cell r="G104">
            <v>0</v>
          </cell>
          <cell r="H104">
            <v>0</v>
          </cell>
          <cell r="I104">
            <v>86.608500000000006</v>
          </cell>
          <cell r="J104">
            <v>0</v>
          </cell>
          <cell r="K104">
            <v>0</v>
          </cell>
          <cell r="L104">
            <v>0</v>
          </cell>
          <cell r="M104">
            <v>0</v>
          </cell>
          <cell r="N104">
            <v>0</v>
          </cell>
          <cell r="O104">
            <v>34.70823</v>
          </cell>
          <cell r="P104">
            <v>0</v>
          </cell>
          <cell r="Q104">
            <v>0</v>
          </cell>
          <cell r="R104">
            <v>0</v>
          </cell>
          <cell r="S104">
            <v>0</v>
          </cell>
          <cell r="T104">
            <v>0</v>
          </cell>
          <cell r="U104">
            <v>0</v>
          </cell>
          <cell r="V104">
            <v>0</v>
          </cell>
          <cell r="W104">
            <v>0</v>
          </cell>
          <cell r="X104">
            <v>0</v>
          </cell>
          <cell r="Y104">
            <v>121.31673000000001</v>
          </cell>
        </row>
        <row r="105">
          <cell r="B105" t="str">
            <v>Peru</v>
          </cell>
          <cell r="C105">
            <v>0</v>
          </cell>
          <cell r="D105">
            <v>0</v>
          </cell>
          <cell r="E105">
            <v>0</v>
          </cell>
          <cell r="F105">
            <v>527.72172999999998</v>
          </cell>
          <cell r="G105">
            <v>0</v>
          </cell>
          <cell r="H105">
            <v>0</v>
          </cell>
          <cell r="I105">
            <v>117.9175</v>
          </cell>
          <cell r="J105">
            <v>0</v>
          </cell>
          <cell r="K105">
            <v>0</v>
          </cell>
          <cell r="L105">
            <v>0</v>
          </cell>
          <cell r="M105">
            <v>0</v>
          </cell>
          <cell r="N105">
            <v>0</v>
          </cell>
          <cell r="O105">
            <v>1116.0819899999999</v>
          </cell>
          <cell r="P105">
            <v>0</v>
          </cell>
          <cell r="Q105">
            <v>0</v>
          </cell>
          <cell r="R105">
            <v>0</v>
          </cell>
          <cell r="S105">
            <v>0</v>
          </cell>
          <cell r="T105">
            <v>0</v>
          </cell>
          <cell r="U105">
            <v>0</v>
          </cell>
          <cell r="V105">
            <v>1227.3833199999999</v>
          </cell>
          <cell r="W105">
            <v>0</v>
          </cell>
          <cell r="X105">
            <v>0</v>
          </cell>
          <cell r="Y105">
            <v>2989.1045399999994</v>
          </cell>
        </row>
        <row r="106">
          <cell r="B106" t="str">
            <v>Philippines</v>
          </cell>
          <cell r="C106">
            <v>0</v>
          </cell>
          <cell r="D106">
            <v>0</v>
          </cell>
          <cell r="E106">
            <v>0</v>
          </cell>
          <cell r="F106">
            <v>2044.4291900000001</v>
          </cell>
          <cell r="G106">
            <v>0</v>
          </cell>
          <cell r="H106">
            <v>0</v>
          </cell>
          <cell r="I106">
            <v>304.50783000000001</v>
          </cell>
          <cell r="J106">
            <v>1465.4587700000002</v>
          </cell>
          <cell r="K106">
            <v>0</v>
          </cell>
          <cell r="L106">
            <v>0</v>
          </cell>
          <cell r="M106">
            <v>0</v>
          </cell>
          <cell r="N106">
            <v>0</v>
          </cell>
          <cell r="O106">
            <v>1698.5596622512301</v>
          </cell>
          <cell r="P106">
            <v>0</v>
          </cell>
          <cell r="Q106">
            <v>0</v>
          </cell>
          <cell r="R106">
            <v>0</v>
          </cell>
          <cell r="S106">
            <v>0</v>
          </cell>
          <cell r="T106">
            <v>0</v>
          </cell>
          <cell r="U106">
            <v>0</v>
          </cell>
          <cell r="V106">
            <v>152.74115</v>
          </cell>
          <cell r="W106">
            <v>0</v>
          </cell>
          <cell r="X106">
            <v>0</v>
          </cell>
          <cell r="Y106">
            <v>5665.6966022512306</v>
          </cell>
        </row>
        <row r="107">
          <cell r="B107" t="str">
            <v>Rwanda</v>
          </cell>
          <cell r="C107">
            <v>0</v>
          </cell>
          <cell r="D107">
            <v>0</v>
          </cell>
          <cell r="E107">
            <v>0</v>
          </cell>
          <cell r="F107">
            <v>0</v>
          </cell>
          <cell r="G107">
            <v>0</v>
          </cell>
          <cell r="H107">
            <v>0</v>
          </cell>
          <cell r="I107">
            <v>0</v>
          </cell>
          <cell r="J107">
            <v>63111.728120000014</v>
          </cell>
          <cell r="K107">
            <v>0</v>
          </cell>
          <cell r="L107">
            <v>0</v>
          </cell>
          <cell r="M107">
            <v>0</v>
          </cell>
          <cell r="N107">
            <v>0</v>
          </cell>
          <cell r="O107">
            <v>732.72742389875907</v>
          </cell>
          <cell r="P107">
            <v>0</v>
          </cell>
          <cell r="Q107">
            <v>0</v>
          </cell>
          <cell r="R107">
            <v>0</v>
          </cell>
          <cell r="S107">
            <v>0</v>
          </cell>
          <cell r="T107">
            <v>0</v>
          </cell>
          <cell r="U107">
            <v>0</v>
          </cell>
          <cell r="V107">
            <v>0</v>
          </cell>
          <cell r="W107">
            <v>388.94200000000001</v>
          </cell>
          <cell r="X107">
            <v>0</v>
          </cell>
          <cell r="Y107">
            <v>64233.397543898762</v>
          </cell>
        </row>
        <row r="108">
          <cell r="B108" t="str">
            <v>Sao Tome &amp; Principe</v>
          </cell>
          <cell r="C108">
            <v>0</v>
          </cell>
          <cell r="D108">
            <v>0</v>
          </cell>
          <cell r="E108">
            <v>0</v>
          </cell>
          <cell r="F108">
            <v>0</v>
          </cell>
          <cell r="G108">
            <v>0</v>
          </cell>
          <cell r="H108">
            <v>0</v>
          </cell>
          <cell r="I108">
            <v>58.440660000000001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58.440660000000001</v>
          </cell>
        </row>
        <row r="109">
          <cell r="B109" t="str">
            <v>Senegal</v>
          </cell>
          <cell r="C109">
            <v>0</v>
          </cell>
          <cell r="D109">
            <v>0</v>
          </cell>
          <cell r="E109">
            <v>571.28899999999999</v>
          </cell>
          <cell r="F109">
            <v>135.41240200000001</v>
          </cell>
          <cell r="G109">
            <v>0</v>
          </cell>
          <cell r="H109">
            <v>0</v>
          </cell>
          <cell r="I109">
            <v>0</v>
          </cell>
          <cell r="J109">
            <v>0</v>
          </cell>
          <cell r="K109">
            <v>0</v>
          </cell>
          <cell r="L109">
            <v>0</v>
          </cell>
          <cell r="M109">
            <v>0</v>
          </cell>
          <cell r="N109">
            <v>0</v>
          </cell>
          <cell r="O109">
            <v>913.03599253171615</v>
          </cell>
          <cell r="P109">
            <v>0</v>
          </cell>
          <cell r="Q109">
            <v>0</v>
          </cell>
          <cell r="R109">
            <v>0</v>
          </cell>
          <cell r="S109">
            <v>0</v>
          </cell>
          <cell r="T109">
            <v>0</v>
          </cell>
          <cell r="U109">
            <v>0</v>
          </cell>
          <cell r="V109">
            <v>0</v>
          </cell>
          <cell r="W109">
            <v>0</v>
          </cell>
          <cell r="X109">
            <v>0</v>
          </cell>
          <cell r="Y109">
            <v>1619.7373945317163</v>
          </cell>
        </row>
        <row r="110">
          <cell r="B110" t="str">
            <v>Serbia</v>
          </cell>
          <cell r="C110">
            <v>0</v>
          </cell>
          <cell r="D110">
            <v>0</v>
          </cell>
          <cell r="E110">
            <v>357.42599999999999</v>
          </cell>
          <cell r="F110">
            <v>0</v>
          </cell>
          <cell r="G110">
            <v>0</v>
          </cell>
          <cell r="H110">
            <v>0</v>
          </cell>
          <cell r="I110">
            <v>0</v>
          </cell>
          <cell r="J110">
            <v>0</v>
          </cell>
          <cell r="K110">
            <v>0</v>
          </cell>
          <cell r="L110">
            <v>0</v>
          </cell>
          <cell r="M110">
            <v>0</v>
          </cell>
          <cell r="N110">
            <v>0</v>
          </cell>
          <cell r="O110">
            <v>1723.3800069014442</v>
          </cell>
          <cell r="P110">
            <v>0</v>
          </cell>
          <cell r="Q110">
            <v>0</v>
          </cell>
          <cell r="R110">
            <v>0</v>
          </cell>
          <cell r="S110">
            <v>0</v>
          </cell>
          <cell r="T110">
            <v>0</v>
          </cell>
          <cell r="U110">
            <v>0</v>
          </cell>
          <cell r="V110">
            <v>0</v>
          </cell>
          <cell r="W110">
            <v>0</v>
          </cell>
          <cell r="X110">
            <v>0</v>
          </cell>
          <cell r="Y110">
            <v>2080.8060069014455</v>
          </cell>
        </row>
        <row r="111">
          <cell r="B111" t="str">
            <v>Seychelles</v>
          </cell>
          <cell r="C111">
            <v>0</v>
          </cell>
          <cell r="D111">
            <v>2.5874999999999999</v>
          </cell>
          <cell r="E111">
            <v>0</v>
          </cell>
          <cell r="F111">
            <v>31</v>
          </cell>
          <cell r="G111">
            <v>0</v>
          </cell>
          <cell r="H111">
            <v>0</v>
          </cell>
          <cell r="I111">
            <v>28.22626</v>
          </cell>
          <cell r="J111">
            <v>0</v>
          </cell>
          <cell r="K111">
            <v>0</v>
          </cell>
          <cell r="L111">
            <v>0</v>
          </cell>
          <cell r="M111">
            <v>0</v>
          </cell>
          <cell r="N111">
            <v>0</v>
          </cell>
          <cell r="O111">
            <v>60.618650000000002</v>
          </cell>
          <cell r="P111">
            <v>0</v>
          </cell>
          <cell r="Q111">
            <v>0</v>
          </cell>
          <cell r="R111">
            <v>0</v>
          </cell>
          <cell r="S111">
            <v>0</v>
          </cell>
          <cell r="T111">
            <v>0</v>
          </cell>
          <cell r="U111">
            <v>0</v>
          </cell>
          <cell r="V111">
            <v>0</v>
          </cell>
          <cell r="W111">
            <v>0</v>
          </cell>
          <cell r="X111">
            <v>0</v>
          </cell>
          <cell r="Y111">
            <v>122.43240999999999</v>
          </cell>
        </row>
        <row r="112">
          <cell r="B112" t="str">
            <v>Sierra Leone</v>
          </cell>
          <cell r="C112">
            <v>0</v>
          </cell>
          <cell r="D112">
            <v>3.2802199999999999</v>
          </cell>
          <cell r="E112">
            <v>892.11300000000006</v>
          </cell>
          <cell r="F112">
            <v>1000</v>
          </cell>
          <cell r="G112">
            <v>0</v>
          </cell>
          <cell r="H112">
            <v>0</v>
          </cell>
          <cell r="I112">
            <v>33.996740000000003</v>
          </cell>
          <cell r="J112">
            <v>150399.63141999996</v>
          </cell>
          <cell r="K112">
            <v>0</v>
          </cell>
          <cell r="L112">
            <v>0</v>
          </cell>
          <cell r="M112">
            <v>0</v>
          </cell>
          <cell r="N112">
            <v>0</v>
          </cell>
          <cell r="O112">
            <v>329.38145409522099</v>
          </cell>
          <cell r="P112">
            <v>0</v>
          </cell>
          <cell r="Q112">
            <v>0</v>
          </cell>
          <cell r="R112">
            <v>68.385449999999992</v>
          </cell>
          <cell r="S112">
            <v>0</v>
          </cell>
          <cell r="T112">
            <v>0</v>
          </cell>
          <cell r="U112">
            <v>0</v>
          </cell>
          <cell r="V112">
            <v>0</v>
          </cell>
          <cell r="W112">
            <v>0</v>
          </cell>
          <cell r="X112">
            <v>0</v>
          </cell>
          <cell r="Y112">
            <v>152726.78828409518</v>
          </cell>
        </row>
        <row r="113">
          <cell r="B113" t="str">
            <v>Solomon Islands</v>
          </cell>
          <cell r="C113">
            <v>0</v>
          </cell>
          <cell r="D113">
            <v>50.048949999999998</v>
          </cell>
          <cell r="E113">
            <v>0</v>
          </cell>
          <cell r="F113">
            <v>0</v>
          </cell>
          <cell r="G113">
            <v>0</v>
          </cell>
          <cell r="H113">
            <v>0</v>
          </cell>
          <cell r="I113">
            <v>0</v>
          </cell>
          <cell r="J113">
            <v>0</v>
          </cell>
          <cell r="K113">
            <v>0</v>
          </cell>
          <cell r="L113">
            <v>0</v>
          </cell>
          <cell r="M113">
            <v>0</v>
          </cell>
          <cell r="N113">
            <v>0</v>
          </cell>
          <cell r="O113">
            <v>61.974999999999994</v>
          </cell>
          <cell r="P113">
            <v>0</v>
          </cell>
          <cell r="Q113">
            <v>0</v>
          </cell>
          <cell r="R113">
            <v>0</v>
          </cell>
          <cell r="S113">
            <v>0</v>
          </cell>
          <cell r="T113">
            <v>0</v>
          </cell>
          <cell r="U113">
            <v>0</v>
          </cell>
          <cell r="V113">
            <v>0</v>
          </cell>
          <cell r="W113">
            <v>0</v>
          </cell>
          <cell r="X113">
            <v>0</v>
          </cell>
          <cell r="Y113">
            <v>112.02394999999999</v>
          </cell>
        </row>
        <row r="114">
          <cell r="B114" t="str">
            <v>Somalia</v>
          </cell>
          <cell r="C114">
            <v>0</v>
          </cell>
          <cell r="D114">
            <v>3.3578100000000002</v>
          </cell>
          <cell r="E114">
            <v>26387.449993173712</v>
          </cell>
          <cell r="F114">
            <v>0</v>
          </cell>
          <cell r="G114">
            <v>0</v>
          </cell>
          <cell r="H114">
            <v>0</v>
          </cell>
          <cell r="I114">
            <v>0</v>
          </cell>
          <cell r="J114">
            <v>124881.27901</v>
          </cell>
          <cell r="K114">
            <v>0</v>
          </cell>
          <cell r="L114">
            <v>0</v>
          </cell>
          <cell r="M114">
            <v>0</v>
          </cell>
          <cell r="N114">
            <v>0</v>
          </cell>
          <cell r="O114">
            <v>443.13352000000003</v>
          </cell>
          <cell r="P114">
            <v>0</v>
          </cell>
          <cell r="Q114">
            <v>0</v>
          </cell>
          <cell r="R114">
            <v>0</v>
          </cell>
          <cell r="S114">
            <v>0</v>
          </cell>
          <cell r="T114">
            <v>0</v>
          </cell>
          <cell r="U114">
            <v>0</v>
          </cell>
          <cell r="V114">
            <v>0</v>
          </cell>
          <cell r="W114">
            <v>0</v>
          </cell>
          <cell r="X114">
            <v>0</v>
          </cell>
          <cell r="Y114">
            <v>151715.22033317373</v>
          </cell>
        </row>
        <row r="115">
          <cell r="B115" t="str">
            <v>South Africa</v>
          </cell>
          <cell r="C115">
            <v>0</v>
          </cell>
          <cell r="D115">
            <v>0</v>
          </cell>
          <cell r="E115">
            <v>0</v>
          </cell>
          <cell r="F115">
            <v>5904.5853820000002</v>
          </cell>
          <cell r="G115">
            <v>0</v>
          </cell>
          <cell r="H115">
            <v>0</v>
          </cell>
          <cell r="I115">
            <v>0</v>
          </cell>
          <cell r="J115">
            <v>1916.7126600000001</v>
          </cell>
          <cell r="K115">
            <v>0</v>
          </cell>
          <cell r="L115">
            <v>0</v>
          </cell>
          <cell r="M115">
            <v>0</v>
          </cell>
          <cell r="N115">
            <v>0</v>
          </cell>
          <cell r="O115">
            <v>3702.22266949186</v>
          </cell>
          <cell r="P115">
            <v>0</v>
          </cell>
          <cell r="Q115">
            <v>0</v>
          </cell>
          <cell r="R115">
            <v>0</v>
          </cell>
          <cell r="S115">
            <v>0</v>
          </cell>
          <cell r="T115">
            <v>0</v>
          </cell>
          <cell r="U115">
            <v>0</v>
          </cell>
          <cell r="V115">
            <v>762.75991999999997</v>
          </cell>
          <cell r="W115">
            <v>0</v>
          </cell>
          <cell r="X115">
            <v>0</v>
          </cell>
          <cell r="Y115">
            <v>12286.280631491853</v>
          </cell>
        </row>
        <row r="116">
          <cell r="B116" t="str">
            <v>South Asia, regional</v>
          </cell>
          <cell r="C116">
            <v>6989.4044767972</v>
          </cell>
          <cell r="D116">
            <v>0</v>
          </cell>
          <cell r="E116">
            <v>3900.0950000000003</v>
          </cell>
          <cell r="F116">
            <v>858.93150000000003</v>
          </cell>
          <cell r="G116">
            <v>0</v>
          </cell>
          <cell r="H116">
            <v>0</v>
          </cell>
          <cell r="I116">
            <v>0</v>
          </cell>
          <cell r="J116">
            <v>2411.8864400000002</v>
          </cell>
          <cell r="K116">
            <v>0</v>
          </cell>
          <cell r="L116">
            <v>0</v>
          </cell>
          <cell r="M116">
            <v>0</v>
          </cell>
          <cell r="N116">
            <v>0</v>
          </cell>
          <cell r="O116">
            <v>43309.804813161398</v>
          </cell>
          <cell r="P116">
            <v>0</v>
          </cell>
          <cell r="Q116">
            <v>0</v>
          </cell>
          <cell r="R116">
            <v>0</v>
          </cell>
          <cell r="S116">
            <v>0</v>
          </cell>
          <cell r="T116">
            <v>0</v>
          </cell>
          <cell r="U116">
            <v>0</v>
          </cell>
          <cell r="V116">
            <v>660.98356000000001</v>
          </cell>
          <cell r="W116">
            <v>0</v>
          </cell>
          <cell r="X116">
            <v>0</v>
          </cell>
          <cell r="Y116">
            <v>58131.105789958587</v>
          </cell>
        </row>
        <row r="117">
          <cell r="B117" t="str">
            <v>South of Sahara, regional</v>
          </cell>
          <cell r="C117">
            <v>1832.10926547239</v>
          </cell>
          <cell r="D117">
            <v>0</v>
          </cell>
          <cell r="E117">
            <v>0</v>
          </cell>
          <cell r="F117">
            <v>0</v>
          </cell>
          <cell r="G117">
            <v>0</v>
          </cell>
          <cell r="H117">
            <v>0</v>
          </cell>
          <cell r="I117">
            <v>0</v>
          </cell>
          <cell r="J117">
            <v>152188.47612000004</v>
          </cell>
          <cell r="K117">
            <v>0</v>
          </cell>
          <cell r="L117">
            <v>0</v>
          </cell>
          <cell r="M117">
            <v>30.189299999999999</v>
          </cell>
          <cell r="N117">
            <v>0</v>
          </cell>
          <cell r="O117">
            <v>238.36872000000002</v>
          </cell>
          <cell r="P117">
            <v>0</v>
          </cell>
          <cell r="Q117">
            <v>0</v>
          </cell>
          <cell r="R117">
            <v>0</v>
          </cell>
          <cell r="S117">
            <v>0</v>
          </cell>
          <cell r="T117">
            <v>0</v>
          </cell>
          <cell r="U117">
            <v>0</v>
          </cell>
          <cell r="V117">
            <v>0</v>
          </cell>
          <cell r="W117">
            <v>0</v>
          </cell>
          <cell r="X117">
            <v>0</v>
          </cell>
          <cell r="Y117">
            <v>154289.14340547242</v>
          </cell>
        </row>
        <row r="118">
          <cell r="B118" t="str">
            <v>South Sudan</v>
          </cell>
          <cell r="C118">
            <v>0</v>
          </cell>
          <cell r="D118">
            <v>0</v>
          </cell>
          <cell r="E118">
            <v>3365.3979999999997</v>
          </cell>
          <cell r="F118">
            <v>0</v>
          </cell>
          <cell r="G118">
            <v>0</v>
          </cell>
          <cell r="H118">
            <v>0</v>
          </cell>
          <cell r="I118">
            <v>0</v>
          </cell>
          <cell r="J118">
            <v>156172.68750999999</v>
          </cell>
          <cell r="K118">
            <v>0</v>
          </cell>
          <cell r="L118">
            <v>0</v>
          </cell>
          <cell r="M118">
            <v>0</v>
          </cell>
          <cell r="N118">
            <v>0</v>
          </cell>
          <cell r="O118">
            <v>1355.1389056148998</v>
          </cell>
          <cell r="P118">
            <v>0</v>
          </cell>
          <cell r="Q118">
            <v>0</v>
          </cell>
          <cell r="R118">
            <v>0</v>
          </cell>
          <cell r="S118">
            <v>0</v>
          </cell>
          <cell r="T118">
            <v>0</v>
          </cell>
          <cell r="U118">
            <v>0</v>
          </cell>
          <cell r="V118">
            <v>0</v>
          </cell>
          <cell r="W118">
            <v>0</v>
          </cell>
          <cell r="X118">
            <v>0</v>
          </cell>
          <cell r="Y118">
            <v>160893.22441561491</v>
          </cell>
        </row>
        <row r="119">
          <cell r="B119" t="str">
            <v>Sri Lanka</v>
          </cell>
          <cell r="C119">
            <v>0</v>
          </cell>
          <cell r="D119">
            <v>0</v>
          </cell>
          <cell r="E119">
            <v>2099.9229700000001</v>
          </cell>
          <cell r="F119">
            <v>3.5</v>
          </cell>
          <cell r="G119">
            <v>0</v>
          </cell>
          <cell r="H119">
            <v>0</v>
          </cell>
          <cell r="I119">
            <v>0</v>
          </cell>
          <cell r="J119">
            <v>0</v>
          </cell>
          <cell r="K119">
            <v>0</v>
          </cell>
          <cell r="L119">
            <v>0</v>
          </cell>
          <cell r="M119">
            <v>0</v>
          </cell>
          <cell r="N119">
            <v>0</v>
          </cell>
          <cell r="O119">
            <v>3388.7757425182699</v>
          </cell>
          <cell r="P119">
            <v>0</v>
          </cell>
          <cell r="Q119">
            <v>0</v>
          </cell>
          <cell r="R119">
            <v>0</v>
          </cell>
          <cell r="S119">
            <v>0</v>
          </cell>
          <cell r="T119">
            <v>0</v>
          </cell>
          <cell r="U119">
            <v>0</v>
          </cell>
          <cell r="V119">
            <v>0</v>
          </cell>
          <cell r="W119">
            <v>0</v>
          </cell>
          <cell r="X119">
            <v>0</v>
          </cell>
          <cell r="Y119">
            <v>5492.1987125182732</v>
          </cell>
        </row>
        <row r="120">
          <cell r="B120" t="str">
            <v>St. Helena</v>
          </cell>
          <cell r="C120">
            <v>0</v>
          </cell>
          <cell r="D120">
            <v>0</v>
          </cell>
          <cell r="E120">
            <v>0</v>
          </cell>
          <cell r="F120">
            <v>0</v>
          </cell>
          <cell r="G120">
            <v>0</v>
          </cell>
          <cell r="H120">
            <v>0</v>
          </cell>
          <cell r="I120">
            <v>722.23187999999993</v>
          </cell>
          <cell r="J120">
            <v>74213.798650000012</v>
          </cell>
          <cell r="K120">
            <v>0</v>
          </cell>
          <cell r="L120">
            <v>0</v>
          </cell>
          <cell r="M120">
            <v>0</v>
          </cell>
          <cell r="N120">
            <v>0</v>
          </cell>
          <cell r="O120">
            <v>33.503050000000002</v>
          </cell>
          <cell r="P120">
            <v>0</v>
          </cell>
          <cell r="Q120">
            <v>0</v>
          </cell>
          <cell r="R120">
            <v>0</v>
          </cell>
          <cell r="S120">
            <v>0</v>
          </cell>
          <cell r="T120">
            <v>0</v>
          </cell>
          <cell r="U120">
            <v>0</v>
          </cell>
          <cell r="V120">
            <v>0</v>
          </cell>
          <cell r="W120">
            <v>0</v>
          </cell>
          <cell r="X120">
            <v>0</v>
          </cell>
          <cell r="Y120">
            <v>74969.533580000018</v>
          </cell>
        </row>
        <row r="121">
          <cell r="B121" t="str">
            <v>St. Lucia</v>
          </cell>
          <cell r="C121">
            <v>0</v>
          </cell>
          <cell r="D121">
            <v>0.98231999999999997</v>
          </cell>
          <cell r="E121">
            <v>0</v>
          </cell>
          <cell r="F121">
            <v>0</v>
          </cell>
          <cell r="G121">
            <v>0</v>
          </cell>
          <cell r="H121">
            <v>0</v>
          </cell>
          <cell r="I121">
            <v>0</v>
          </cell>
          <cell r="J121">
            <v>0</v>
          </cell>
          <cell r="K121">
            <v>0</v>
          </cell>
          <cell r="L121">
            <v>0</v>
          </cell>
          <cell r="M121">
            <v>0</v>
          </cell>
          <cell r="N121">
            <v>0</v>
          </cell>
          <cell r="O121">
            <v>41.727989999999998</v>
          </cell>
          <cell r="P121">
            <v>0</v>
          </cell>
          <cell r="Q121">
            <v>0</v>
          </cell>
          <cell r="R121">
            <v>0</v>
          </cell>
          <cell r="S121">
            <v>0</v>
          </cell>
          <cell r="T121">
            <v>0</v>
          </cell>
          <cell r="U121">
            <v>0</v>
          </cell>
          <cell r="V121">
            <v>0</v>
          </cell>
          <cell r="W121">
            <v>0</v>
          </cell>
          <cell r="X121">
            <v>0</v>
          </cell>
          <cell r="Y121">
            <v>42.71031</v>
          </cell>
        </row>
        <row r="122">
          <cell r="B122" t="str">
            <v>St.Vincent &amp; Grenadines</v>
          </cell>
          <cell r="C122">
            <v>0</v>
          </cell>
          <cell r="D122">
            <v>5.8799999999999998E-2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5.8799999999999998E-2</v>
          </cell>
        </row>
        <row r="123">
          <cell r="B123" t="str">
            <v>Sudan</v>
          </cell>
          <cell r="C123">
            <v>0</v>
          </cell>
          <cell r="D123">
            <v>32.089680000000001</v>
          </cell>
          <cell r="E123">
            <v>2422.8037799999993</v>
          </cell>
          <cell r="F123">
            <v>353.84606000000002</v>
          </cell>
          <cell r="G123">
            <v>0</v>
          </cell>
          <cell r="H123">
            <v>0</v>
          </cell>
          <cell r="I123">
            <v>125.675</v>
          </cell>
          <cell r="J123">
            <v>59937.228009999992</v>
          </cell>
          <cell r="K123">
            <v>0</v>
          </cell>
          <cell r="L123">
            <v>0</v>
          </cell>
          <cell r="M123">
            <v>0</v>
          </cell>
          <cell r="N123">
            <v>0</v>
          </cell>
          <cell r="O123">
            <v>1836.7370310490296</v>
          </cell>
          <cell r="P123">
            <v>0</v>
          </cell>
          <cell r="Q123">
            <v>0</v>
          </cell>
          <cell r="R123">
            <v>244.34170999999998</v>
          </cell>
          <cell r="S123">
            <v>0</v>
          </cell>
          <cell r="T123">
            <v>0</v>
          </cell>
          <cell r="U123">
            <v>0</v>
          </cell>
          <cell r="V123">
            <v>0</v>
          </cell>
          <cell r="W123">
            <v>0</v>
          </cell>
          <cell r="X123">
            <v>0</v>
          </cell>
          <cell r="Y123">
            <v>64952.721271049006</v>
          </cell>
        </row>
        <row r="124">
          <cell r="B124" t="str">
            <v>Swaziland</v>
          </cell>
          <cell r="C124">
            <v>0</v>
          </cell>
          <cell r="D124">
            <v>4.3854499999999996</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4.3854499999999996</v>
          </cell>
        </row>
        <row r="125">
          <cell r="B125" t="str">
            <v>Syria</v>
          </cell>
          <cell r="C125">
            <v>0</v>
          </cell>
          <cell r="D125">
            <v>0</v>
          </cell>
          <cell r="E125">
            <v>72166.245950000011</v>
          </cell>
          <cell r="F125">
            <v>0</v>
          </cell>
          <cell r="G125">
            <v>0</v>
          </cell>
          <cell r="H125">
            <v>0</v>
          </cell>
          <cell r="I125">
            <v>0</v>
          </cell>
          <cell r="J125">
            <v>216673.75462999998</v>
          </cell>
          <cell r="K125">
            <v>0</v>
          </cell>
          <cell r="L125">
            <v>0</v>
          </cell>
          <cell r="M125">
            <v>0</v>
          </cell>
          <cell r="N125">
            <v>0</v>
          </cell>
          <cell r="O125">
            <v>2462.7302741192498</v>
          </cell>
          <cell r="P125">
            <v>0</v>
          </cell>
          <cell r="Q125">
            <v>0</v>
          </cell>
          <cell r="R125">
            <v>6857.4848000000002</v>
          </cell>
          <cell r="S125">
            <v>49350</v>
          </cell>
          <cell r="T125">
            <v>0</v>
          </cell>
          <cell r="U125">
            <v>0</v>
          </cell>
          <cell r="V125">
            <v>0</v>
          </cell>
          <cell r="W125">
            <v>0</v>
          </cell>
          <cell r="X125">
            <v>0</v>
          </cell>
          <cell r="Y125">
            <v>347510.21565411921</v>
          </cell>
        </row>
        <row r="126">
          <cell r="B126" t="str">
            <v>Tajikistan</v>
          </cell>
          <cell r="C126">
            <v>0</v>
          </cell>
          <cell r="D126">
            <v>0</v>
          </cell>
          <cell r="E126">
            <v>0</v>
          </cell>
          <cell r="F126">
            <v>0</v>
          </cell>
          <cell r="G126">
            <v>0</v>
          </cell>
          <cell r="H126">
            <v>0</v>
          </cell>
          <cell r="I126">
            <v>0</v>
          </cell>
          <cell r="J126">
            <v>4381.8007499999994</v>
          </cell>
          <cell r="K126">
            <v>0</v>
          </cell>
          <cell r="L126">
            <v>0</v>
          </cell>
          <cell r="M126">
            <v>0</v>
          </cell>
          <cell r="N126">
            <v>0</v>
          </cell>
          <cell r="O126">
            <v>11.04031</v>
          </cell>
          <cell r="P126">
            <v>0</v>
          </cell>
          <cell r="Q126">
            <v>0</v>
          </cell>
          <cell r="R126">
            <v>0</v>
          </cell>
          <cell r="S126">
            <v>0</v>
          </cell>
          <cell r="T126">
            <v>0</v>
          </cell>
          <cell r="U126">
            <v>0</v>
          </cell>
          <cell r="V126">
            <v>0</v>
          </cell>
          <cell r="W126">
            <v>0</v>
          </cell>
          <cell r="X126">
            <v>0</v>
          </cell>
          <cell r="Y126">
            <v>4392.8410599999997</v>
          </cell>
        </row>
        <row r="127">
          <cell r="B127" t="str">
            <v>Tanzania</v>
          </cell>
          <cell r="C127">
            <v>0</v>
          </cell>
          <cell r="D127">
            <v>232.13453999999999</v>
          </cell>
          <cell r="E127">
            <v>1353.5600999999999</v>
          </cell>
          <cell r="F127">
            <v>2367.8302659999999</v>
          </cell>
          <cell r="G127">
            <v>0</v>
          </cell>
          <cell r="H127">
            <v>0</v>
          </cell>
          <cell r="I127">
            <v>19.218630000000001</v>
          </cell>
          <cell r="J127">
            <v>180634.58629999994</v>
          </cell>
          <cell r="K127">
            <v>0</v>
          </cell>
          <cell r="L127">
            <v>0</v>
          </cell>
          <cell r="M127">
            <v>0</v>
          </cell>
          <cell r="N127">
            <v>0</v>
          </cell>
          <cell r="O127">
            <v>1549.72771496016</v>
          </cell>
          <cell r="P127">
            <v>0</v>
          </cell>
          <cell r="Q127">
            <v>0</v>
          </cell>
          <cell r="R127">
            <v>3.6215800000000002</v>
          </cell>
          <cell r="S127">
            <v>0</v>
          </cell>
          <cell r="T127">
            <v>0</v>
          </cell>
          <cell r="U127">
            <v>0</v>
          </cell>
          <cell r="V127">
            <v>48.808399999999999</v>
          </cell>
          <cell r="W127">
            <v>0</v>
          </cell>
          <cell r="X127">
            <v>0</v>
          </cell>
          <cell r="Y127">
            <v>186209.48753096003</v>
          </cell>
        </row>
        <row r="128">
          <cell r="B128" t="str">
            <v>Thailand</v>
          </cell>
          <cell r="C128">
            <v>0</v>
          </cell>
          <cell r="D128">
            <v>0</v>
          </cell>
          <cell r="E128">
            <v>0</v>
          </cell>
          <cell r="F128">
            <v>3071.3274200000001</v>
          </cell>
          <cell r="G128">
            <v>0</v>
          </cell>
          <cell r="H128">
            <v>0</v>
          </cell>
          <cell r="I128">
            <v>0</v>
          </cell>
          <cell r="J128">
            <v>0</v>
          </cell>
          <cell r="K128">
            <v>0</v>
          </cell>
          <cell r="L128">
            <v>0</v>
          </cell>
          <cell r="M128">
            <v>0</v>
          </cell>
          <cell r="N128">
            <v>0</v>
          </cell>
          <cell r="O128">
            <v>3515.0157165729402</v>
          </cell>
          <cell r="P128">
            <v>0</v>
          </cell>
          <cell r="Q128">
            <v>0</v>
          </cell>
          <cell r="R128">
            <v>0</v>
          </cell>
          <cell r="S128">
            <v>0</v>
          </cell>
          <cell r="T128">
            <v>0</v>
          </cell>
          <cell r="U128">
            <v>0</v>
          </cell>
          <cell r="V128">
            <v>122.914</v>
          </cell>
          <cell r="W128">
            <v>0</v>
          </cell>
          <cell r="X128">
            <v>0</v>
          </cell>
          <cell r="Y128">
            <v>6709.2571365729391</v>
          </cell>
        </row>
        <row r="129">
          <cell r="B129" t="str">
            <v>Timor-Leste</v>
          </cell>
          <cell r="C129">
            <v>0</v>
          </cell>
          <cell r="D129">
            <v>0</v>
          </cell>
          <cell r="E129">
            <v>0</v>
          </cell>
          <cell r="F129">
            <v>0</v>
          </cell>
          <cell r="G129">
            <v>0</v>
          </cell>
          <cell r="H129">
            <v>0</v>
          </cell>
          <cell r="I129">
            <v>0</v>
          </cell>
          <cell r="J129">
            <v>0</v>
          </cell>
          <cell r="K129">
            <v>0</v>
          </cell>
          <cell r="L129">
            <v>0</v>
          </cell>
          <cell r="M129">
            <v>0</v>
          </cell>
          <cell r="N129">
            <v>0</v>
          </cell>
          <cell r="O129">
            <v>18.38869</v>
          </cell>
          <cell r="P129">
            <v>0</v>
          </cell>
          <cell r="Q129">
            <v>0</v>
          </cell>
          <cell r="R129">
            <v>0</v>
          </cell>
          <cell r="S129">
            <v>0</v>
          </cell>
          <cell r="T129">
            <v>0</v>
          </cell>
          <cell r="U129">
            <v>0</v>
          </cell>
          <cell r="V129">
            <v>0</v>
          </cell>
          <cell r="W129">
            <v>0</v>
          </cell>
          <cell r="X129">
            <v>0</v>
          </cell>
          <cell r="Y129">
            <v>18.38869</v>
          </cell>
        </row>
        <row r="130">
          <cell r="B130" t="str">
            <v>Tunisia</v>
          </cell>
          <cell r="C130">
            <v>0</v>
          </cell>
          <cell r="D130">
            <v>0</v>
          </cell>
          <cell r="E130">
            <v>5569.4870000000001</v>
          </cell>
          <cell r="F130">
            <v>0</v>
          </cell>
          <cell r="G130">
            <v>0</v>
          </cell>
          <cell r="H130">
            <v>0</v>
          </cell>
          <cell r="I130">
            <v>0</v>
          </cell>
          <cell r="J130">
            <v>0</v>
          </cell>
          <cell r="K130">
            <v>0</v>
          </cell>
          <cell r="L130">
            <v>0</v>
          </cell>
          <cell r="M130">
            <v>0</v>
          </cell>
          <cell r="N130">
            <v>0</v>
          </cell>
          <cell r="O130">
            <v>4268.6508304670697</v>
          </cell>
          <cell r="P130">
            <v>0</v>
          </cell>
          <cell r="Q130">
            <v>0</v>
          </cell>
          <cell r="R130">
            <v>0</v>
          </cell>
          <cell r="S130">
            <v>0</v>
          </cell>
          <cell r="T130">
            <v>0</v>
          </cell>
          <cell r="U130">
            <v>0</v>
          </cell>
          <cell r="V130">
            <v>0</v>
          </cell>
          <cell r="W130">
            <v>0</v>
          </cell>
          <cell r="X130">
            <v>0</v>
          </cell>
          <cell r="Y130">
            <v>9838.1378304670689</v>
          </cell>
        </row>
        <row r="131">
          <cell r="B131" t="str">
            <v>Turkey</v>
          </cell>
          <cell r="C131">
            <v>0</v>
          </cell>
          <cell r="D131">
            <v>0</v>
          </cell>
          <cell r="E131">
            <v>1280.7539999999999</v>
          </cell>
          <cell r="F131">
            <v>3484.0462799999996</v>
          </cell>
          <cell r="G131">
            <v>0</v>
          </cell>
          <cell r="H131">
            <v>0</v>
          </cell>
          <cell r="I131">
            <v>0</v>
          </cell>
          <cell r="J131">
            <v>87969.100439999995</v>
          </cell>
          <cell r="K131">
            <v>0</v>
          </cell>
          <cell r="L131">
            <v>0</v>
          </cell>
          <cell r="M131">
            <v>0</v>
          </cell>
          <cell r="N131">
            <v>0</v>
          </cell>
          <cell r="O131">
            <v>4833.045949556541</v>
          </cell>
          <cell r="P131">
            <v>0</v>
          </cell>
          <cell r="Q131">
            <v>0</v>
          </cell>
          <cell r="R131">
            <v>0</v>
          </cell>
          <cell r="S131">
            <v>0</v>
          </cell>
          <cell r="T131">
            <v>0</v>
          </cell>
          <cell r="U131">
            <v>0</v>
          </cell>
          <cell r="V131">
            <v>464.56916000000001</v>
          </cell>
          <cell r="W131">
            <v>0</v>
          </cell>
          <cell r="X131">
            <v>0</v>
          </cell>
          <cell r="Y131">
            <v>98031.515829556622</v>
          </cell>
        </row>
        <row r="132">
          <cell r="B132" t="str">
            <v>Turkmenistan</v>
          </cell>
          <cell r="C132">
            <v>0</v>
          </cell>
          <cell r="D132">
            <v>0</v>
          </cell>
          <cell r="E132">
            <v>0</v>
          </cell>
          <cell r="F132">
            <v>0</v>
          </cell>
          <cell r="G132">
            <v>0</v>
          </cell>
          <cell r="H132">
            <v>0</v>
          </cell>
          <cell r="I132">
            <v>0</v>
          </cell>
          <cell r="J132">
            <v>0</v>
          </cell>
          <cell r="K132">
            <v>0</v>
          </cell>
          <cell r="L132">
            <v>0</v>
          </cell>
          <cell r="M132">
            <v>0</v>
          </cell>
          <cell r="N132">
            <v>0</v>
          </cell>
          <cell r="O132">
            <v>83.855410000000006</v>
          </cell>
          <cell r="P132">
            <v>0</v>
          </cell>
          <cell r="Q132">
            <v>0</v>
          </cell>
          <cell r="R132">
            <v>0</v>
          </cell>
          <cell r="S132">
            <v>0</v>
          </cell>
          <cell r="T132">
            <v>0</v>
          </cell>
          <cell r="U132">
            <v>0</v>
          </cell>
          <cell r="V132">
            <v>0</v>
          </cell>
          <cell r="W132">
            <v>0</v>
          </cell>
          <cell r="X132">
            <v>0</v>
          </cell>
          <cell r="Y132">
            <v>83.855410000000006</v>
          </cell>
        </row>
        <row r="133">
          <cell r="B133" t="str">
            <v>Uganda</v>
          </cell>
          <cell r="C133">
            <v>0</v>
          </cell>
          <cell r="D133">
            <v>237.06218000000001</v>
          </cell>
          <cell r="E133">
            <v>42.255499999999991</v>
          </cell>
          <cell r="F133">
            <v>4053.2614000000003</v>
          </cell>
          <cell r="G133">
            <v>0</v>
          </cell>
          <cell r="H133">
            <v>0</v>
          </cell>
          <cell r="I133">
            <v>903.88914999999997</v>
          </cell>
          <cell r="J133">
            <v>104738.92950999999</v>
          </cell>
          <cell r="K133">
            <v>0</v>
          </cell>
          <cell r="L133">
            <v>0</v>
          </cell>
          <cell r="M133">
            <v>0</v>
          </cell>
          <cell r="N133">
            <v>0</v>
          </cell>
          <cell r="O133">
            <v>847.28497540879994</v>
          </cell>
          <cell r="P133">
            <v>0</v>
          </cell>
          <cell r="Q133">
            <v>0</v>
          </cell>
          <cell r="R133">
            <v>3.1058699999999999</v>
          </cell>
          <cell r="S133">
            <v>0</v>
          </cell>
          <cell r="T133">
            <v>0</v>
          </cell>
          <cell r="U133">
            <v>0</v>
          </cell>
          <cell r="V133">
            <v>0</v>
          </cell>
          <cell r="W133">
            <v>0</v>
          </cell>
          <cell r="X133">
            <v>115.611</v>
          </cell>
          <cell r="Y133">
            <v>110899.14408540871</v>
          </cell>
        </row>
        <row r="134">
          <cell r="B134" t="str">
            <v>Ukraine</v>
          </cell>
          <cell r="C134">
            <v>0</v>
          </cell>
          <cell r="D134">
            <v>0</v>
          </cell>
          <cell r="E134">
            <v>16879.403539999999</v>
          </cell>
          <cell r="F134">
            <v>5.0295100000000001</v>
          </cell>
          <cell r="G134">
            <v>0</v>
          </cell>
          <cell r="H134">
            <v>0</v>
          </cell>
          <cell r="I134">
            <v>0</v>
          </cell>
          <cell r="J134">
            <v>10644.794209999998</v>
          </cell>
          <cell r="K134">
            <v>0</v>
          </cell>
          <cell r="L134">
            <v>0</v>
          </cell>
          <cell r="M134">
            <v>0</v>
          </cell>
          <cell r="N134">
            <v>0</v>
          </cell>
          <cell r="O134">
            <v>4065.7172407609892</v>
          </cell>
          <cell r="P134">
            <v>0</v>
          </cell>
          <cell r="Q134">
            <v>0</v>
          </cell>
          <cell r="R134">
            <v>19.81934</v>
          </cell>
          <cell r="S134">
            <v>0</v>
          </cell>
          <cell r="T134">
            <v>0</v>
          </cell>
          <cell r="U134">
            <v>0</v>
          </cell>
          <cell r="V134">
            <v>0</v>
          </cell>
          <cell r="W134">
            <v>0</v>
          </cell>
          <cell r="X134">
            <v>0</v>
          </cell>
          <cell r="Y134">
            <v>31614.763840760985</v>
          </cell>
        </row>
        <row r="135">
          <cell r="B135" t="str">
            <v>Uruguay</v>
          </cell>
          <cell r="C135">
            <v>0</v>
          </cell>
          <cell r="D135">
            <v>0</v>
          </cell>
          <cell r="E135">
            <v>0</v>
          </cell>
          <cell r="F135">
            <v>0</v>
          </cell>
          <cell r="G135">
            <v>0</v>
          </cell>
          <cell r="H135">
            <v>0</v>
          </cell>
          <cell r="I135">
            <v>0</v>
          </cell>
          <cell r="J135">
            <v>0</v>
          </cell>
          <cell r="K135">
            <v>0</v>
          </cell>
          <cell r="L135">
            <v>0</v>
          </cell>
          <cell r="M135">
            <v>0</v>
          </cell>
          <cell r="N135">
            <v>0</v>
          </cell>
          <cell r="O135">
            <v>694.01274552875191</v>
          </cell>
          <cell r="P135">
            <v>0</v>
          </cell>
          <cell r="Q135">
            <v>0</v>
          </cell>
          <cell r="R135">
            <v>0</v>
          </cell>
          <cell r="S135">
            <v>0</v>
          </cell>
          <cell r="T135">
            <v>0</v>
          </cell>
          <cell r="U135">
            <v>0</v>
          </cell>
          <cell r="V135">
            <v>0</v>
          </cell>
          <cell r="W135">
            <v>0</v>
          </cell>
          <cell r="X135">
            <v>0</v>
          </cell>
          <cell r="Y135">
            <v>694.01274552875191</v>
          </cell>
        </row>
        <row r="136">
          <cell r="B136" t="str">
            <v>Uzbekistan</v>
          </cell>
          <cell r="C136">
            <v>0</v>
          </cell>
          <cell r="D136">
            <v>0</v>
          </cell>
          <cell r="E136">
            <v>0</v>
          </cell>
          <cell r="F136">
            <v>0</v>
          </cell>
          <cell r="G136">
            <v>0</v>
          </cell>
          <cell r="H136">
            <v>0</v>
          </cell>
          <cell r="I136">
            <v>0</v>
          </cell>
          <cell r="J136">
            <v>0</v>
          </cell>
          <cell r="K136">
            <v>0</v>
          </cell>
          <cell r="L136">
            <v>0</v>
          </cell>
          <cell r="M136">
            <v>0</v>
          </cell>
          <cell r="N136">
            <v>0</v>
          </cell>
          <cell r="O136">
            <v>982.16789361280405</v>
          </cell>
          <cell r="P136">
            <v>0</v>
          </cell>
          <cell r="Q136">
            <v>0</v>
          </cell>
          <cell r="R136">
            <v>0</v>
          </cell>
          <cell r="S136">
            <v>0</v>
          </cell>
          <cell r="T136">
            <v>0</v>
          </cell>
          <cell r="U136">
            <v>0</v>
          </cell>
          <cell r="V136">
            <v>0</v>
          </cell>
          <cell r="W136">
            <v>0</v>
          </cell>
          <cell r="X136">
            <v>0</v>
          </cell>
          <cell r="Y136">
            <v>982.16789361280405</v>
          </cell>
        </row>
        <row r="137">
          <cell r="B137" t="str">
            <v>Vanuatu</v>
          </cell>
          <cell r="C137">
            <v>0</v>
          </cell>
          <cell r="D137">
            <v>5.6540999999999997</v>
          </cell>
          <cell r="E137">
            <v>0</v>
          </cell>
          <cell r="F137">
            <v>0</v>
          </cell>
          <cell r="G137">
            <v>0</v>
          </cell>
          <cell r="H137">
            <v>0</v>
          </cell>
          <cell r="I137">
            <v>0</v>
          </cell>
          <cell r="J137">
            <v>859.73514999999998</v>
          </cell>
          <cell r="K137">
            <v>0</v>
          </cell>
          <cell r="L137">
            <v>0</v>
          </cell>
          <cell r="M137">
            <v>0</v>
          </cell>
          <cell r="N137">
            <v>0</v>
          </cell>
          <cell r="O137">
            <v>94.446330000000003</v>
          </cell>
          <cell r="P137">
            <v>0</v>
          </cell>
          <cell r="Q137">
            <v>0</v>
          </cell>
          <cell r="R137">
            <v>0</v>
          </cell>
          <cell r="S137">
            <v>0</v>
          </cell>
          <cell r="T137">
            <v>0</v>
          </cell>
          <cell r="U137">
            <v>0</v>
          </cell>
          <cell r="V137">
            <v>0</v>
          </cell>
          <cell r="W137">
            <v>0</v>
          </cell>
          <cell r="X137">
            <v>0</v>
          </cell>
          <cell r="Y137">
            <v>959.83558000000005</v>
          </cell>
        </row>
        <row r="138">
          <cell r="B138" t="str">
            <v>Venezuela</v>
          </cell>
          <cell r="C138">
            <v>0</v>
          </cell>
          <cell r="D138">
            <v>0</v>
          </cell>
          <cell r="E138">
            <v>0</v>
          </cell>
          <cell r="F138">
            <v>0</v>
          </cell>
          <cell r="G138">
            <v>0</v>
          </cell>
          <cell r="H138">
            <v>0</v>
          </cell>
          <cell r="I138">
            <v>0</v>
          </cell>
          <cell r="J138">
            <v>0</v>
          </cell>
          <cell r="K138">
            <v>0</v>
          </cell>
          <cell r="L138">
            <v>0</v>
          </cell>
          <cell r="M138">
            <v>0</v>
          </cell>
          <cell r="N138">
            <v>0</v>
          </cell>
          <cell r="O138">
            <v>1003.9995133654662</v>
          </cell>
          <cell r="P138">
            <v>0</v>
          </cell>
          <cell r="Q138">
            <v>0</v>
          </cell>
          <cell r="R138">
            <v>0</v>
          </cell>
          <cell r="S138">
            <v>0</v>
          </cell>
          <cell r="T138">
            <v>0</v>
          </cell>
          <cell r="U138">
            <v>0</v>
          </cell>
          <cell r="V138">
            <v>0</v>
          </cell>
          <cell r="W138">
            <v>0</v>
          </cell>
          <cell r="X138">
            <v>0</v>
          </cell>
          <cell r="Y138">
            <v>1003.9995133654662</v>
          </cell>
        </row>
        <row r="139">
          <cell r="B139" t="str">
            <v>Vietnam</v>
          </cell>
          <cell r="C139">
            <v>0</v>
          </cell>
          <cell r="D139">
            <v>0</v>
          </cell>
          <cell r="E139">
            <v>0</v>
          </cell>
          <cell r="F139">
            <v>2181.3562820000002</v>
          </cell>
          <cell r="G139">
            <v>0</v>
          </cell>
          <cell r="H139">
            <v>0</v>
          </cell>
          <cell r="I139">
            <v>232.79918000000001</v>
          </cell>
          <cell r="J139">
            <v>1740.14759</v>
          </cell>
          <cell r="K139">
            <v>0</v>
          </cell>
          <cell r="L139">
            <v>0</v>
          </cell>
          <cell r="M139">
            <v>1253.4159999999999</v>
          </cell>
          <cell r="N139">
            <v>0</v>
          </cell>
          <cell r="O139">
            <v>2955.2750478727403</v>
          </cell>
          <cell r="P139">
            <v>0</v>
          </cell>
          <cell r="Q139">
            <v>0</v>
          </cell>
          <cell r="R139">
            <v>0</v>
          </cell>
          <cell r="S139">
            <v>0</v>
          </cell>
          <cell r="T139">
            <v>0</v>
          </cell>
          <cell r="U139">
            <v>0</v>
          </cell>
          <cell r="V139">
            <v>802.99880000000007</v>
          </cell>
          <cell r="W139">
            <v>0</v>
          </cell>
          <cell r="X139">
            <v>0</v>
          </cell>
          <cell r="Y139">
            <v>9165.9928998727373</v>
          </cell>
        </row>
        <row r="140">
          <cell r="B140" t="str">
            <v>West Bank &amp; Gaza Strip</v>
          </cell>
          <cell r="C140">
            <v>0</v>
          </cell>
          <cell r="D140">
            <v>0</v>
          </cell>
          <cell r="E140">
            <v>8871.7977300000002</v>
          </cell>
          <cell r="F140">
            <v>0</v>
          </cell>
          <cell r="G140">
            <v>0</v>
          </cell>
          <cell r="H140">
            <v>0</v>
          </cell>
          <cell r="I140">
            <v>0</v>
          </cell>
          <cell r="J140">
            <v>10448.981809999997</v>
          </cell>
          <cell r="K140">
            <v>0</v>
          </cell>
          <cell r="L140">
            <v>0</v>
          </cell>
          <cell r="M140">
            <v>0</v>
          </cell>
          <cell r="N140">
            <v>0</v>
          </cell>
          <cell r="O140">
            <v>3347.7195389160192</v>
          </cell>
          <cell r="P140">
            <v>0</v>
          </cell>
          <cell r="Q140">
            <v>0</v>
          </cell>
          <cell r="R140">
            <v>60.245579999999997</v>
          </cell>
          <cell r="S140">
            <v>0</v>
          </cell>
          <cell r="T140">
            <v>0</v>
          </cell>
          <cell r="U140">
            <v>0</v>
          </cell>
          <cell r="V140">
            <v>0</v>
          </cell>
          <cell r="W140">
            <v>0</v>
          </cell>
          <cell r="X140">
            <v>0</v>
          </cell>
          <cell r="Y140">
            <v>22728.744658916021</v>
          </cell>
        </row>
        <row r="141">
          <cell r="B141" t="str">
            <v>West Indies, regional</v>
          </cell>
          <cell r="C141">
            <v>0</v>
          </cell>
          <cell r="D141">
            <v>0</v>
          </cell>
          <cell r="E141">
            <v>0</v>
          </cell>
          <cell r="F141">
            <v>0</v>
          </cell>
          <cell r="G141">
            <v>0</v>
          </cell>
          <cell r="H141">
            <v>0</v>
          </cell>
          <cell r="I141">
            <v>0</v>
          </cell>
          <cell r="J141">
            <v>61214.66532</v>
          </cell>
          <cell r="K141">
            <v>0</v>
          </cell>
          <cell r="L141">
            <v>0</v>
          </cell>
          <cell r="M141">
            <v>0</v>
          </cell>
          <cell r="N141">
            <v>0</v>
          </cell>
          <cell r="O141">
            <v>151.07936999999998</v>
          </cell>
          <cell r="P141">
            <v>0</v>
          </cell>
          <cell r="Q141">
            <v>0</v>
          </cell>
          <cell r="R141">
            <v>0</v>
          </cell>
          <cell r="S141">
            <v>0</v>
          </cell>
          <cell r="T141">
            <v>0</v>
          </cell>
          <cell r="U141">
            <v>0</v>
          </cell>
          <cell r="V141">
            <v>0</v>
          </cell>
          <cell r="W141">
            <v>0</v>
          </cell>
          <cell r="X141">
            <v>0</v>
          </cell>
          <cell r="Y141">
            <v>61365.74469</v>
          </cell>
        </row>
        <row r="142">
          <cell r="B142" t="str">
            <v>Yemen</v>
          </cell>
          <cell r="C142">
            <v>0</v>
          </cell>
          <cell r="D142">
            <v>26.76989</v>
          </cell>
          <cell r="E142">
            <v>2930.6600000000003</v>
          </cell>
          <cell r="F142">
            <v>0</v>
          </cell>
          <cell r="G142">
            <v>0</v>
          </cell>
          <cell r="H142">
            <v>0</v>
          </cell>
          <cell r="I142">
            <v>0</v>
          </cell>
          <cell r="J142">
            <v>122423.06990000003</v>
          </cell>
          <cell r="K142">
            <v>0</v>
          </cell>
          <cell r="L142">
            <v>0</v>
          </cell>
          <cell r="M142">
            <v>0</v>
          </cell>
          <cell r="N142">
            <v>0</v>
          </cell>
          <cell r="O142">
            <v>1211.99025471849</v>
          </cell>
          <cell r="P142">
            <v>0</v>
          </cell>
          <cell r="Q142">
            <v>0</v>
          </cell>
          <cell r="R142">
            <v>7.4482600000000003</v>
          </cell>
          <cell r="S142">
            <v>0</v>
          </cell>
          <cell r="T142">
            <v>0</v>
          </cell>
          <cell r="U142">
            <v>0</v>
          </cell>
          <cell r="V142">
            <v>0</v>
          </cell>
          <cell r="W142">
            <v>250</v>
          </cell>
          <cell r="X142">
            <v>0</v>
          </cell>
          <cell r="Y142">
            <v>126849.93830471851</v>
          </cell>
        </row>
        <row r="143">
          <cell r="B143" t="str">
            <v>Zambia</v>
          </cell>
          <cell r="C143">
            <v>0</v>
          </cell>
          <cell r="D143">
            <v>114.08474</v>
          </cell>
          <cell r="E143">
            <v>0</v>
          </cell>
          <cell r="F143">
            <v>39.121369999999999</v>
          </cell>
          <cell r="G143">
            <v>0</v>
          </cell>
          <cell r="H143">
            <v>0</v>
          </cell>
          <cell r="I143">
            <v>82.402500000000003</v>
          </cell>
          <cell r="J143">
            <v>56647.945719999996</v>
          </cell>
          <cell r="K143">
            <v>0</v>
          </cell>
          <cell r="L143">
            <v>0</v>
          </cell>
          <cell r="M143">
            <v>0</v>
          </cell>
          <cell r="N143">
            <v>0</v>
          </cell>
          <cell r="O143">
            <v>659.06842185590199</v>
          </cell>
          <cell r="P143">
            <v>0</v>
          </cell>
          <cell r="Q143">
            <v>0</v>
          </cell>
          <cell r="R143">
            <v>0</v>
          </cell>
          <cell r="S143">
            <v>0</v>
          </cell>
          <cell r="T143">
            <v>0</v>
          </cell>
          <cell r="U143">
            <v>0</v>
          </cell>
          <cell r="V143">
            <v>0</v>
          </cell>
          <cell r="W143">
            <v>300</v>
          </cell>
          <cell r="X143">
            <v>0</v>
          </cell>
          <cell r="Y143">
            <v>57842.622751855895</v>
          </cell>
        </row>
        <row r="144">
          <cell r="B144" t="str">
            <v>Zimbabwe</v>
          </cell>
          <cell r="C144">
            <v>0</v>
          </cell>
          <cell r="D144">
            <v>0</v>
          </cell>
          <cell r="E144">
            <v>0</v>
          </cell>
          <cell r="F144">
            <v>0</v>
          </cell>
          <cell r="G144">
            <v>0</v>
          </cell>
          <cell r="H144">
            <v>0</v>
          </cell>
          <cell r="I144">
            <v>26.2715</v>
          </cell>
          <cell r="J144">
            <v>97763.561510000014</v>
          </cell>
          <cell r="K144">
            <v>0</v>
          </cell>
          <cell r="L144">
            <v>0</v>
          </cell>
          <cell r="M144">
            <v>0</v>
          </cell>
          <cell r="N144">
            <v>0</v>
          </cell>
          <cell r="O144">
            <v>1856.3501915945403</v>
          </cell>
          <cell r="P144">
            <v>0</v>
          </cell>
          <cell r="Q144">
            <v>0</v>
          </cell>
          <cell r="R144">
            <v>96.810869999999994</v>
          </cell>
          <cell r="S144">
            <v>0</v>
          </cell>
          <cell r="T144">
            <v>0</v>
          </cell>
          <cell r="U144">
            <v>0</v>
          </cell>
          <cell r="V144">
            <v>0</v>
          </cell>
          <cell r="W144">
            <v>0</v>
          </cell>
          <cell r="X144">
            <v>0</v>
          </cell>
          <cell r="Y144">
            <v>99742.99407159457</v>
          </cell>
        </row>
        <row r="145">
          <cell r="B145" t="str">
            <v>Total</v>
          </cell>
          <cell r="C145">
            <v>23653.232133106299</v>
          </cell>
          <cell r="D145">
            <v>1848.3782200000001</v>
          </cell>
          <cell r="E145">
            <v>483316.78207237099</v>
          </cell>
          <cell r="F145">
            <v>376467.83304390055</v>
          </cell>
          <cell r="G145">
            <v>1070.836</v>
          </cell>
          <cell r="H145">
            <v>28265</v>
          </cell>
          <cell r="I145">
            <v>53671.089910000039</v>
          </cell>
          <cell r="J145">
            <v>6372217.3411299987</v>
          </cell>
          <cell r="K145">
            <v>15792.81883</v>
          </cell>
          <cell r="L145">
            <v>151221.89999999997</v>
          </cell>
          <cell r="M145">
            <v>33667.622190000002</v>
          </cell>
          <cell r="N145">
            <v>2248.8535499999998</v>
          </cell>
          <cell r="O145">
            <v>479624.56131102412</v>
          </cell>
          <cell r="P145">
            <v>89586.000000000015</v>
          </cell>
          <cell r="Q145">
            <v>916.65139999999997</v>
          </cell>
          <cell r="R145">
            <v>8842.1460600000009</v>
          </cell>
          <cell r="S145">
            <v>359631.47037000011</v>
          </cell>
          <cell r="T145">
            <v>5110.7765523422913</v>
          </cell>
          <cell r="U145">
            <v>55.335000000000001</v>
          </cell>
          <cell r="V145">
            <v>37518.589319999985</v>
          </cell>
          <cell r="W145">
            <v>11800.133439999998</v>
          </cell>
          <cell r="X145">
            <v>1082.5</v>
          </cell>
          <cell r="Y145">
            <v>8537609.8505327422</v>
          </cell>
        </row>
      </sheetData>
      <sheetData sheetId="49" refreshError="1"/>
      <sheetData sheetId="50" refreshError="1"/>
      <sheetData sheetId="51" refreshError="1">
        <row r="5">
          <cell r="A5" t="str">
            <v>Afghanistan</v>
          </cell>
        </row>
        <row r="6">
          <cell r="A6" t="str">
            <v>Albania</v>
          </cell>
        </row>
        <row r="7">
          <cell r="A7" t="str">
            <v>Algeria</v>
          </cell>
        </row>
        <row r="8">
          <cell r="A8" t="str">
            <v>Angola</v>
          </cell>
        </row>
        <row r="9">
          <cell r="A9" t="str">
            <v>Antigua and Barbuda</v>
          </cell>
        </row>
        <row r="10">
          <cell r="A10" t="str">
            <v>Argentina</v>
          </cell>
        </row>
        <row r="11">
          <cell r="A11" t="str">
            <v>Armenia</v>
          </cell>
        </row>
        <row r="12">
          <cell r="A12" t="str">
            <v>Azerbaijan</v>
          </cell>
        </row>
        <row r="13">
          <cell r="A13" t="str">
            <v>Bangladesh</v>
          </cell>
        </row>
        <row r="14">
          <cell r="A14" t="str">
            <v>Belarus</v>
          </cell>
        </row>
        <row r="15">
          <cell r="A15" t="str">
            <v>Belize</v>
          </cell>
        </row>
        <row r="16">
          <cell r="A16" t="str">
            <v>Bhutan</v>
          </cell>
        </row>
        <row r="17">
          <cell r="A17" t="str">
            <v>Bolivia</v>
          </cell>
        </row>
        <row r="18">
          <cell r="A18" t="str">
            <v>Bosnia-Herzegovina</v>
          </cell>
        </row>
        <row r="19">
          <cell r="A19" t="str">
            <v>Botswana</v>
          </cell>
        </row>
        <row r="20">
          <cell r="A20" t="str">
            <v>Brazil</v>
          </cell>
        </row>
        <row r="21">
          <cell r="A21" t="str">
            <v>Burkina Faso</v>
          </cell>
        </row>
        <row r="22">
          <cell r="A22" t="str">
            <v>Burma</v>
          </cell>
        </row>
        <row r="23">
          <cell r="A23" t="str">
            <v>Burundi</v>
          </cell>
        </row>
        <row r="24">
          <cell r="A24" t="str">
            <v>Cambodia</v>
          </cell>
        </row>
        <row r="25">
          <cell r="A25" t="str">
            <v>Cameroon</v>
          </cell>
        </row>
        <row r="26">
          <cell r="A26" t="str">
            <v>Cape Verde</v>
          </cell>
        </row>
        <row r="27">
          <cell r="A27" t="str">
            <v>Central African Rep.</v>
          </cell>
        </row>
        <row r="28">
          <cell r="A28" t="str">
            <v>Chile</v>
          </cell>
        </row>
        <row r="29">
          <cell r="A29" t="str">
            <v>China</v>
          </cell>
        </row>
        <row r="30">
          <cell r="A30" t="str">
            <v>Colombia</v>
          </cell>
        </row>
        <row r="31">
          <cell r="A31" t="str">
            <v>Comoros</v>
          </cell>
        </row>
        <row r="32">
          <cell r="A32" t="str">
            <v>Congo, Dem. Rep.</v>
          </cell>
        </row>
        <row r="33">
          <cell r="A33" t="str">
            <v>Congo, Rep.</v>
          </cell>
        </row>
        <row r="34">
          <cell r="A34" t="str">
            <v>Costa Rica</v>
          </cell>
        </row>
        <row r="35">
          <cell r="A35" t="str">
            <v>Cote d'Ivoire</v>
          </cell>
        </row>
        <row r="36">
          <cell r="A36" t="str">
            <v>Cuba</v>
          </cell>
        </row>
        <row r="37">
          <cell r="A37" t="str">
            <v>Dominica</v>
          </cell>
        </row>
        <row r="38">
          <cell r="A38" t="str">
            <v>Dominican Republic</v>
          </cell>
        </row>
        <row r="39">
          <cell r="A39" t="str">
            <v>Ecuador</v>
          </cell>
        </row>
        <row r="40">
          <cell r="A40" t="str">
            <v>Egypt</v>
          </cell>
        </row>
        <row r="41">
          <cell r="A41" t="str">
            <v>El Salvador</v>
          </cell>
        </row>
        <row r="42">
          <cell r="A42" t="str">
            <v>Eritrea</v>
          </cell>
        </row>
        <row r="43">
          <cell r="A43" t="str">
            <v>Ethiopia</v>
          </cell>
        </row>
        <row r="44">
          <cell r="A44" t="str">
            <v>Fiji</v>
          </cell>
        </row>
        <row r="45">
          <cell r="A45" t="str">
            <v>Former Yugoslav Rep. of Macedonia</v>
          </cell>
        </row>
        <row r="46">
          <cell r="A46" t="str">
            <v>Gabon</v>
          </cell>
        </row>
        <row r="47">
          <cell r="A47" t="str">
            <v>Gambia</v>
          </cell>
        </row>
        <row r="48">
          <cell r="A48" t="str">
            <v>Georgia</v>
          </cell>
        </row>
        <row r="49">
          <cell r="A49" t="str">
            <v>Ghana</v>
          </cell>
        </row>
        <row r="50">
          <cell r="A50" t="str">
            <v>Grenada</v>
          </cell>
        </row>
        <row r="51">
          <cell r="A51" t="str">
            <v>Guatemala</v>
          </cell>
        </row>
        <row r="52">
          <cell r="A52" t="str">
            <v>Guinea</v>
          </cell>
        </row>
        <row r="53">
          <cell r="A53" t="str">
            <v>Guinea-Bissau</v>
          </cell>
        </row>
        <row r="54">
          <cell r="A54" t="str">
            <v>Guyana</v>
          </cell>
        </row>
        <row r="55">
          <cell r="A55" t="str">
            <v>Haiti</v>
          </cell>
        </row>
        <row r="56">
          <cell r="A56" t="str">
            <v>Honduras</v>
          </cell>
        </row>
        <row r="57">
          <cell r="A57" t="str">
            <v>India</v>
          </cell>
        </row>
        <row r="58">
          <cell r="A58" t="str">
            <v>Indonesia</v>
          </cell>
        </row>
        <row r="59">
          <cell r="A59" t="str">
            <v>Iran</v>
          </cell>
        </row>
        <row r="60">
          <cell r="A60" t="str">
            <v>Iraq</v>
          </cell>
        </row>
        <row r="61">
          <cell r="A61" t="str">
            <v>Jamaica</v>
          </cell>
        </row>
        <row r="62">
          <cell r="A62" t="str">
            <v>Jordan</v>
          </cell>
        </row>
        <row r="63">
          <cell r="A63" t="str">
            <v>Kazakhstan</v>
          </cell>
        </row>
        <row r="64">
          <cell r="A64" t="str">
            <v>Kenya</v>
          </cell>
        </row>
        <row r="65">
          <cell r="A65" t="str">
            <v>Kiribati</v>
          </cell>
        </row>
        <row r="66">
          <cell r="A66" t="str">
            <v>Korea, Dem. Rep.</v>
          </cell>
        </row>
        <row r="67">
          <cell r="A67" t="str">
            <v>Kosovo</v>
          </cell>
        </row>
        <row r="68">
          <cell r="A68" t="str">
            <v>Kyrgyz Republic</v>
          </cell>
        </row>
        <row r="69">
          <cell r="A69" t="str">
            <v>Laos</v>
          </cell>
        </row>
        <row r="70">
          <cell r="A70" t="str">
            <v>Lebanon</v>
          </cell>
        </row>
        <row r="71">
          <cell r="A71" t="str">
            <v>Lesotho</v>
          </cell>
        </row>
        <row r="72">
          <cell r="A72" t="str">
            <v>Liberia</v>
          </cell>
        </row>
        <row r="73">
          <cell r="A73" t="str">
            <v>Libya</v>
          </cell>
        </row>
        <row r="74">
          <cell r="A74" t="str">
            <v>Madagascar</v>
          </cell>
        </row>
        <row r="75">
          <cell r="A75" t="str">
            <v>Malawi</v>
          </cell>
        </row>
        <row r="76">
          <cell r="A76" t="str">
            <v>Malaysia</v>
          </cell>
        </row>
        <row r="77">
          <cell r="A77" t="str">
            <v>Maldives</v>
          </cell>
        </row>
        <row r="78">
          <cell r="A78" t="str">
            <v>Mali</v>
          </cell>
        </row>
        <row r="79">
          <cell r="A79" t="str">
            <v>Mauritius</v>
          </cell>
        </row>
        <row r="80">
          <cell r="A80" t="str">
            <v>Mexico</v>
          </cell>
        </row>
        <row r="81">
          <cell r="A81" t="str">
            <v>Moldova</v>
          </cell>
        </row>
        <row r="82">
          <cell r="A82" t="str">
            <v>Mongolia</v>
          </cell>
        </row>
        <row r="83">
          <cell r="A83" t="str">
            <v>Montenegro</v>
          </cell>
        </row>
        <row r="84">
          <cell r="A84" t="str">
            <v>Montserrat</v>
          </cell>
        </row>
        <row r="85">
          <cell r="A85" t="str">
            <v>Morocco</v>
          </cell>
        </row>
        <row r="86">
          <cell r="A86" t="str">
            <v>Mozambique</v>
          </cell>
        </row>
        <row r="87">
          <cell r="A87" t="str">
            <v>Namibia</v>
          </cell>
        </row>
        <row r="88">
          <cell r="A88" t="str">
            <v>Nepal</v>
          </cell>
        </row>
        <row r="89">
          <cell r="A89" t="str">
            <v>Nicaragua</v>
          </cell>
        </row>
        <row r="90">
          <cell r="A90" t="str">
            <v>Nigeria</v>
          </cell>
        </row>
        <row r="91">
          <cell r="A91" t="str">
            <v>Pakistan</v>
          </cell>
        </row>
        <row r="92">
          <cell r="A92" t="str">
            <v>Panama</v>
          </cell>
        </row>
        <row r="93">
          <cell r="A93" t="str">
            <v>Papua New Guinea</v>
          </cell>
        </row>
        <row r="94">
          <cell r="A94" t="str">
            <v>Paraguay</v>
          </cell>
        </row>
        <row r="95">
          <cell r="A95" t="str">
            <v>Peru</v>
          </cell>
        </row>
        <row r="96">
          <cell r="A96" t="str">
            <v>Philippines</v>
          </cell>
        </row>
        <row r="97">
          <cell r="A97" t="str">
            <v>Rwanda</v>
          </cell>
        </row>
        <row r="98">
          <cell r="A98" t="str">
            <v>Sao Tome &amp; Principe</v>
          </cell>
        </row>
        <row r="99">
          <cell r="A99" t="str">
            <v>Senegal</v>
          </cell>
        </row>
        <row r="100">
          <cell r="A100" t="str">
            <v>Serbia</v>
          </cell>
        </row>
        <row r="101">
          <cell r="A101" t="str">
            <v>Seychelles</v>
          </cell>
        </row>
        <row r="102">
          <cell r="A102" t="str">
            <v>Sierra Leone</v>
          </cell>
        </row>
        <row r="103">
          <cell r="A103" t="str">
            <v>Solomon Islands</v>
          </cell>
        </row>
        <row r="104">
          <cell r="A104" t="str">
            <v>Somalia</v>
          </cell>
        </row>
        <row r="105">
          <cell r="A105" t="str">
            <v>South Africa</v>
          </cell>
        </row>
        <row r="106">
          <cell r="A106" t="str">
            <v>South Sudan</v>
          </cell>
        </row>
        <row r="107">
          <cell r="A107" t="str">
            <v>Sri Lanka</v>
          </cell>
        </row>
        <row r="108">
          <cell r="A108" t="str">
            <v>St. Helena</v>
          </cell>
        </row>
        <row r="109">
          <cell r="A109" t="str">
            <v>St. Lucia</v>
          </cell>
        </row>
        <row r="110">
          <cell r="A110" t="str">
            <v>St.Vincent &amp; Grenadines</v>
          </cell>
        </row>
        <row r="111">
          <cell r="A111" t="str">
            <v>Sudan</v>
          </cell>
        </row>
        <row r="112">
          <cell r="A112" t="str">
            <v>Swaziland</v>
          </cell>
        </row>
        <row r="113">
          <cell r="A113" t="str">
            <v>Syria</v>
          </cell>
        </row>
        <row r="114">
          <cell r="A114" t="str">
            <v>Tajikistan</v>
          </cell>
        </row>
        <row r="115">
          <cell r="A115" t="str">
            <v>Tanzania</v>
          </cell>
        </row>
        <row r="116">
          <cell r="A116" t="str">
            <v>Thailand</v>
          </cell>
        </row>
        <row r="117">
          <cell r="A117" t="str">
            <v>Timor-Leste</v>
          </cell>
        </row>
        <row r="118">
          <cell r="A118" t="str">
            <v>Tunisia</v>
          </cell>
        </row>
        <row r="119">
          <cell r="A119" t="str">
            <v>Turkey</v>
          </cell>
        </row>
        <row r="120">
          <cell r="A120" t="str">
            <v>Turkmenistan</v>
          </cell>
        </row>
        <row r="121">
          <cell r="A121" t="str">
            <v>Uganda</v>
          </cell>
        </row>
        <row r="122">
          <cell r="A122" t="str">
            <v>Ukraine</v>
          </cell>
        </row>
        <row r="123">
          <cell r="A123" t="str">
            <v>Uruguay</v>
          </cell>
        </row>
        <row r="124">
          <cell r="A124" t="str">
            <v>Uzbekistan</v>
          </cell>
        </row>
        <row r="125">
          <cell r="A125" t="str">
            <v>Vanuatu</v>
          </cell>
        </row>
        <row r="126">
          <cell r="A126" t="str">
            <v>Venezuela</v>
          </cell>
        </row>
        <row r="127">
          <cell r="A127" t="str">
            <v>Vietnam</v>
          </cell>
        </row>
        <row r="128">
          <cell r="A128" t="str">
            <v>West Bank &amp; Gaza Strip</v>
          </cell>
        </row>
        <row r="129">
          <cell r="A129" t="str">
            <v>Yemen</v>
          </cell>
        </row>
        <row r="130">
          <cell r="A130" t="str">
            <v>Zambia</v>
          </cell>
        </row>
        <row r="131">
          <cell r="A131" t="str">
            <v>Zimbabwe</v>
          </cell>
        </row>
      </sheetData>
      <sheetData sheetId="52" refreshError="1">
        <row r="5">
          <cell r="B5" t="str">
            <v>Afghanistan</v>
          </cell>
          <cell r="C5">
            <v>10241.91897595155</v>
          </cell>
          <cell r="D5">
            <v>6.4510992159331247E-3</v>
          </cell>
          <cell r="E5">
            <v>175300.17813000001</v>
          </cell>
          <cell r="F5">
            <v>6.8741252571212413E-2</v>
          </cell>
          <cell r="G5">
            <v>24474.221569999994</v>
          </cell>
          <cell r="H5">
            <v>1.5306555032824248E-2</v>
          </cell>
          <cell r="I5">
            <v>24601.264489999998</v>
          </cell>
          <cell r="J5">
            <v>1.1204967470158927E-2</v>
          </cell>
          <cell r="K5">
            <v>700.43226000000004</v>
          </cell>
          <cell r="L5">
            <v>1.1424979248155927E-3</v>
          </cell>
        </row>
        <row r="6">
          <cell r="B6" t="str">
            <v>Albania</v>
          </cell>
          <cell r="C6">
            <v>249.295584110444</v>
          </cell>
          <cell r="D6">
            <v>1.5702433801386903E-4</v>
          </cell>
          <cell r="E6">
            <v>0</v>
          </cell>
          <cell r="F6">
            <v>0</v>
          </cell>
          <cell r="G6">
            <v>42.356570000000005</v>
          </cell>
          <cell r="H6">
            <v>2.6490451099837479E-5</v>
          </cell>
          <cell r="I6">
            <v>76.655149999999992</v>
          </cell>
          <cell r="J6">
            <v>3.4913590011573956E-5</v>
          </cell>
          <cell r="K6">
            <v>0</v>
          </cell>
          <cell r="L6">
            <v>0</v>
          </cell>
        </row>
        <row r="7">
          <cell r="B7" t="str">
            <v>Algeria</v>
          </cell>
          <cell r="C7">
            <v>1118.3047394135012</v>
          </cell>
          <cell r="D7">
            <v>7.0438897676736135E-4</v>
          </cell>
          <cell r="E7">
            <v>500.96100000000001</v>
          </cell>
          <cell r="F7">
            <v>1.9644410517249673E-4</v>
          </cell>
          <cell r="G7">
            <v>1604.2229300000001</v>
          </cell>
          <cell r="H7">
            <v>1.0033057228289025E-3</v>
          </cell>
          <cell r="I7">
            <v>28.765000000000001</v>
          </cell>
          <cell r="J7">
            <v>1.3101395231539237E-5</v>
          </cell>
          <cell r="K7">
            <v>0</v>
          </cell>
          <cell r="L7">
            <v>0</v>
          </cell>
        </row>
        <row r="8">
          <cell r="B8" t="str">
            <v>Angola</v>
          </cell>
          <cell r="C8">
            <v>-2.8051699999999999</v>
          </cell>
          <cell r="D8">
            <v>-1.7668983742256007E-6</v>
          </cell>
          <cell r="E8">
            <v>0</v>
          </cell>
          <cell r="F8">
            <v>0</v>
          </cell>
          <cell r="G8">
            <v>223.21527</v>
          </cell>
          <cell r="H8">
            <v>1.3960226700773977E-4</v>
          </cell>
          <cell r="I8">
            <v>94.418639999999996</v>
          </cell>
          <cell r="J8">
            <v>4.3004203715084993E-5</v>
          </cell>
          <cell r="K8">
            <v>75.944500000000005</v>
          </cell>
          <cell r="L8">
            <v>1.2387555314936205E-4</v>
          </cell>
        </row>
        <row r="9">
          <cell r="B9" t="str">
            <v>Antigua and Barbuda</v>
          </cell>
          <cell r="C9">
            <v>1.42374</v>
          </cell>
          <cell r="D9">
            <v>8.9677413180661307E-7</v>
          </cell>
          <cell r="E9">
            <v>0</v>
          </cell>
          <cell r="F9">
            <v>0</v>
          </cell>
          <cell r="G9">
            <v>0</v>
          </cell>
          <cell r="H9">
            <v>0</v>
          </cell>
          <cell r="I9">
            <v>0</v>
          </cell>
          <cell r="J9">
            <v>0</v>
          </cell>
          <cell r="K9">
            <v>0</v>
          </cell>
          <cell r="L9">
            <v>0</v>
          </cell>
        </row>
        <row r="10">
          <cell r="B10" t="str">
            <v>Argentina</v>
          </cell>
          <cell r="C10">
            <v>827.00904816405318</v>
          </cell>
          <cell r="D10">
            <v>5.2090994223912533E-4</v>
          </cell>
          <cell r="E10">
            <v>0</v>
          </cell>
          <cell r="F10">
            <v>0</v>
          </cell>
          <cell r="G10">
            <v>139.05652000000001</v>
          </cell>
          <cell r="H10">
            <v>8.6968088850763239E-5</v>
          </cell>
          <cell r="I10">
            <v>2.5390199999999998</v>
          </cell>
          <cell r="J10">
            <v>1.1564298460206067E-6</v>
          </cell>
          <cell r="K10">
            <v>39.053359999999998</v>
          </cell>
          <cell r="L10">
            <v>6.3701210388391122E-5</v>
          </cell>
        </row>
        <row r="11">
          <cell r="B11" t="str">
            <v>Armenia</v>
          </cell>
          <cell r="C11">
            <v>432.96806737461094</v>
          </cell>
          <cell r="D11">
            <v>2.7271451439156999E-4</v>
          </cell>
          <cell r="E11">
            <v>0</v>
          </cell>
          <cell r="F11">
            <v>0</v>
          </cell>
          <cell r="G11">
            <v>5.35182</v>
          </cell>
          <cell r="H11">
            <v>3.3471106372667146E-6</v>
          </cell>
          <cell r="I11">
            <v>0</v>
          </cell>
          <cell r="J11">
            <v>0</v>
          </cell>
          <cell r="K11">
            <v>0</v>
          </cell>
          <cell r="L11">
            <v>0</v>
          </cell>
        </row>
        <row r="12">
          <cell r="B12" t="str">
            <v>Azerbaijan</v>
          </cell>
          <cell r="C12">
            <v>1004.287276136214</v>
          </cell>
          <cell r="D12">
            <v>6.3257255548167626E-4</v>
          </cell>
          <cell r="E12">
            <v>0</v>
          </cell>
          <cell r="F12">
            <v>0</v>
          </cell>
          <cell r="G12">
            <v>4.0450400000000002</v>
          </cell>
          <cell r="H12">
            <v>2.5298303029940007E-6</v>
          </cell>
          <cell r="I12">
            <v>0</v>
          </cell>
          <cell r="J12">
            <v>0</v>
          </cell>
          <cell r="K12">
            <v>0</v>
          </cell>
          <cell r="L12">
            <v>0</v>
          </cell>
        </row>
        <row r="13">
          <cell r="B13" t="str">
            <v>Bangladesh</v>
          </cell>
          <cell r="C13">
            <v>7803.8923307799105</v>
          </cell>
          <cell r="D13">
            <v>4.9154542048740922E-3</v>
          </cell>
          <cell r="E13">
            <v>-974.32713999999896</v>
          </cell>
          <cell r="F13">
            <v>-3.8206731294966628E-4</v>
          </cell>
          <cell r="G13">
            <v>95323.835889999988</v>
          </cell>
          <cell r="H13">
            <v>5.9616994796627229E-2</v>
          </cell>
          <cell r="I13">
            <v>38766.629827999997</v>
          </cell>
          <cell r="J13">
            <v>1.7656768265997078E-2</v>
          </cell>
          <cell r="K13">
            <v>7620</v>
          </cell>
          <cell r="L13">
            <v>1.2429230754012982E-2</v>
          </cell>
        </row>
        <row r="14">
          <cell r="B14" t="str">
            <v>Belarus</v>
          </cell>
          <cell r="C14">
            <v>39.811120000000003</v>
          </cell>
          <cell r="D14">
            <v>2.5075914544965298E-5</v>
          </cell>
          <cell r="E14">
            <v>118.3304</v>
          </cell>
          <cell r="F14">
            <v>4.6401435526325621E-5</v>
          </cell>
          <cell r="G14">
            <v>195.91570000000002</v>
          </cell>
          <cell r="H14">
            <v>1.2252869556105299E-4</v>
          </cell>
          <cell r="I14">
            <v>38.930999999999997</v>
          </cell>
          <cell r="J14">
            <v>1.7731632809283991E-5</v>
          </cell>
          <cell r="K14">
            <v>0</v>
          </cell>
          <cell r="L14">
            <v>0</v>
          </cell>
        </row>
        <row r="15">
          <cell r="B15" t="str">
            <v>Belize</v>
          </cell>
          <cell r="C15">
            <v>112.63951999999998</v>
          </cell>
          <cell r="D15">
            <v>7.0948493232692494E-5</v>
          </cell>
          <cell r="E15">
            <v>0</v>
          </cell>
          <cell r="F15">
            <v>0</v>
          </cell>
          <cell r="G15">
            <v>60.068489999999997</v>
          </cell>
          <cell r="H15">
            <v>3.7567758602409888E-5</v>
          </cell>
          <cell r="I15">
            <v>249.91762</v>
          </cell>
          <cell r="J15">
            <v>1.1382824665202973E-4</v>
          </cell>
          <cell r="K15">
            <v>0</v>
          </cell>
          <cell r="L15">
            <v>0</v>
          </cell>
        </row>
        <row r="16">
          <cell r="B16" t="str">
            <v>Bhutan</v>
          </cell>
          <cell r="C16">
            <v>0</v>
          </cell>
          <cell r="D16">
            <v>0</v>
          </cell>
          <cell r="E16">
            <v>0</v>
          </cell>
          <cell r="F16">
            <v>0</v>
          </cell>
          <cell r="G16">
            <v>0</v>
          </cell>
          <cell r="H16">
            <v>0</v>
          </cell>
          <cell r="I16">
            <v>61.64461</v>
          </cell>
          <cell r="J16">
            <v>2.8076843368819605E-5</v>
          </cell>
          <cell r="K16">
            <v>0</v>
          </cell>
          <cell r="L16">
            <v>0</v>
          </cell>
        </row>
        <row r="17">
          <cell r="B17" t="str">
            <v>Bolivia</v>
          </cell>
          <cell r="C17">
            <v>0</v>
          </cell>
          <cell r="D17">
            <v>0</v>
          </cell>
          <cell r="E17">
            <v>0</v>
          </cell>
          <cell r="F17">
            <v>0</v>
          </cell>
          <cell r="G17">
            <v>29.292159999999999</v>
          </cell>
          <cell r="H17">
            <v>1.8319767915310786E-5</v>
          </cell>
          <cell r="I17">
            <v>190.60790999999998</v>
          </cell>
          <cell r="J17">
            <v>8.6814864007219176E-5</v>
          </cell>
          <cell r="K17">
            <v>0</v>
          </cell>
          <cell r="L17">
            <v>0</v>
          </cell>
        </row>
        <row r="18">
          <cell r="B18" t="str">
            <v>Bosnia-Herzegovina</v>
          </cell>
          <cell r="C18">
            <v>380.42651887909699</v>
          </cell>
          <cell r="D18">
            <v>2.3962005786450777E-4</v>
          </cell>
          <cell r="E18">
            <v>0</v>
          </cell>
          <cell r="F18">
            <v>0</v>
          </cell>
          <cell r="G18">
            <v>176.62292000000002</v>
          </cell>
          <cell r="H18">
            <v>1.1046269387182454E-4</v>
          </cell>
          <cell r="I18">
            <v>3056.66257</v>
          </cell>
          <cell r="J18">
            <v>1.3921969205292011E-3</v>
          </cell>
          <cell r="K18">
            <v>12.066689999999999</v>
          </cell>
          <cell r="L18">
            <v>1.9682371974690405E-5</v>
          </cell>
        </row>
        <row r="19">
          <cell r="B19" t="str">
            <v>Botswana</v>
          </cell>
          <cell r="C19">
            <v>209.78535724669999</v>
          </cell>
          <cell r="D19">
            <v>1.3213794766646266E-4</v>
          </cell>
          <cell r="E19">
            <v>0</v>
          </cell>
          <cell r="F19">
            <v>0</v>
          </cell>
          <cell r="G19">
            <v>41.157350000000001</v>
          </cell>
          <cell r="H19">
            <v>2.5740440445812683E-5</v>
          </cell>
          <cell r="I19">
            <v>27.76445</v>
          </cell>
          <cell r="J19">
            <v>1.2645681656051088E-5</v>
          </cell>
          <cell r="K19">
            <v>0</v>
          </cell>
          <cell r="L19">
            <v>0</v>
          </cell>
        </row>
        <row r="20">
          <cell r="B20" t="str">
            <v>Brazil</v>
          </cell>
          <cell r="C20">
            <v>8058.5048259003197</v>
          </cell>
          <cell r="D20">
            <v>5.075827516896456E-3</v>
          </cell>
          <cell r="E20">
            <v>30007.530269999999</v>
          </cell>
          <cell r="F20">
            <v>1.1766988712348386E-2</v>
          </cell>
          <cell r="G20">
            <v>4727.4097299999985</v>
          </cell>
          <cell r="H20">
            <v>2.9565948395127565E-3</v>
          </cell>
          <cell r="I20">
            <v>10402.702160000003</v>
          </cell>
          <cell r="J20">
            <v>4.7380466704031619E-3</v>
          </cell>
          <cell r="K20">
            <v>477.70853999999991</v>
          </cell>
          <cell r="L20">
            <v>7.7920599433367978E-4</v>
          </cell>
        </row>
        <row r="21">
          <cell r="B21" t="str">
            <v>Burkina Faso</v>
          </cell>
          <cell r="C21">
            <v>0</v>
          </cell>
          <cell r="D21">
            <v>0</v>
          </cell>
          <cell r="E21">
            <v>0</v>
          </cell>
          <cell r="F21">
            <v>0</v>
          </cell>
          <cell r="G21">
            <v>0</v>
          </cell>
          <cell r="H21">
            <v>0</v>
          </cell>
          <cell r="I21">
            <v>131.70197999999999</v>
          </cell>
          <cell r="J21">
            <v>5.9985388241135966E-5</v>
          </cell>
          <cell r="K21">
            <v>0</v>
          </cell>
          <cell r="L21">
            <v>0</v>
          </cell>
        </row>
        <row r="22">
          <cell r="B22" t="str">
            <v>Burundi</v>
          </cell>
          <cell r="C22">
            <v>189.63286000000002</v>
          </cell>
          <cell r="D22">
            <v>1.1944445150695004E-4</v>
          </cell>
          <cell r="E22">
            <v>1500</v>
          </cell>
          <cell r="F22">
            <v>5.8820179167389311E-4</v>
          </cell>
          <cell r="G22">
            <v>1237.9139</v>
          </cell>
          <cell r="H22">
            <v>7.7421041490751265E-4</v>
          </cell>
          <cell r="I22">
            <v>261.14441999999997</v>
          </cell>
          <cell r="J22">
            <v>1.1894163945527828E-4</v>
          </cell>
          <cell r="K22">
            <v>0</v>
          </cell>
          <cell r="L22">
            <v>0</v>
          </cell>
        </row>
        <row r="23">
          <cell r="B23" t="str">
            <v>Cambodia</v>
          </cell>
          <cell r="C23">
            <v>7.4892075759586296</v>
          </cell>
          <cell r="D23">
            <v>4.7172430512943439E-6</v>
          </cell>
          <cell r="E23">
            <v>0</v>
          </cell>
          <cell r="F23">
            <v>0</v>
          </cell>
          <cell r="G23">
            <v>1732.9760700000002</v>
          </cell>
          <cell r="H23">
            <v>1.0838299191724811E-3</v>
          </cell>
          <cell r="I23">
            <v>304.99359999999996</v>
          </cell>
          <cell r="J23">
            <v>1.389133216301055E-4</v>
          </cell>
          <cell r="K23">
            <v>0</v>
          </cell>
          <cell r="L23">
            <v>0</v>
          </cell>
        </row>
        <row r="24">
          <cell r="B24" t="str">
            <v>Cameroon</v>
          </cell>
          <cell r="C24">
            <v>99.564959999999999</v>
          </cell>
          <cell r="D24">
            <v>6.2713192410384033E-5</v>
          </cell>
          <cell r="E24">
            <v>0</v>
          </cell>
          <cell r="F24">
            <v>0</v>
          </cell>
          <cell r="G24">
            <v>146.57329999999999</v>
          </cell>
          <cell r="H24">
            <v>9.166919880886975E-5</v>
          </cell>
          <cell r="I24">
            <v>1459.0206700000001</v>
          </cell>
          <cell r="J24">
            <v>6.6453003471771892E-4</v>
          </cell>
          <cell r="K24">
            <v>0</v>
          </cell>
          <cell r="L24">
            <v>0</v>
          </cell>
        </row>
        <row r="25">
          <cell r="B25" t="str">
            <v>Cape Verde</v>
          </cell>
          <cell r="C25">
            <v>0</v>
          </cell>
          <cell r="D25">
            <v>0</v>
          </cell>
          <cell r="E25">
            <v>0</v>
          </cell>
          <cell r="F25">
            <v>0</v>
          </cell>
          <cell r="G25">
            <v>0</v>
          </cell>
          <cell r="H25">
            <v>0</v>
          </cell>
          <cell r="I25">
            <v>77.446789999999993</v>
          </cell>
          <cell r="J25">
            <v>3.5274152796941442E-5</v>
          </cell>
          <cell r="K25">
            <v>0</v>
          </cell>
          <cell r="L25">
            <v>0</v>
          </cell>
        </row>
        <row r="26">
          <cell r="B26" t="str">
            <v>Central African Rep.</v>
          </cell>
          <cell r="C26">
            <v>0</v>
          </cell>
          <cell r="D26">
            <v>0</v>
          </cell>
          <cell r="E26">
            <v>13100</v>
          </cell>
          <cell r="F26">
            <v>5.1369623139520008E-3</v>
          </cell>
          <cell r="G26">
            <v>5397.1416100000006</v>
          </cell>
          <cell r="H26">
            <v>3.3754554700393146E-3</v>
          </cell>
          <cell r="I26">
            <v>416.41958</v>
          </cell>
          <cell r="J26">
            <v>1.8966374064771673E-4</v>
          </cell>
          <cell r="K26">
            <v>0</v>
          </cell>
          <cell r="L26">
            <v>0</v>
          </cell>
        </row>
        <row r="27">
          <cell r="B27" t="str">
            <v>Chile</v>
          </cell>
          <cell r="C27">
            <v>3503.7328232990894</v>
          </cell>
          <cell r="D27">
            <v>2.2069036205321015E-3</v>
          </cell>
          <cell r="E27">
            <v>0</v>
          </cell>
          <cell r="F27">
            <v>0</v>
          </cell>
          <cell r="G27">
            <v>776.97902999999985</v>
          </cell>
          <cell r="H27">
            <v>4.8593464956709557E-4</v>
          </cell>
          <cell r="I27">
            <v>2379.4398200000001</v>
          </cell>
          <cell r="J27">
            <v>1.0837469671991164E-3</v>
          </cell>
          <cell r="K27">
            <v>63.547020000000003</v>
          </cell>
          <cell r="L27">
            <v>1.036536188070706E-4</v>
          </cell>
        </row>
        <row r="28">
          <cell r="B28" t="str">
            <v>China</v>
          </cell>
          <cell r="C28">
            <v>16448.12561898923</v>
          </cell>
          <cell r="D28">
            <v>1.036021574993691E-2</v>
          </cell>
          <cell r="E28">
            <v>31.58595</v>
          </cell>
          <cell r="F28">
            <v>1.2385941587814668E-5</v>
          </cell>
          <cell r="G28">
            <v>5349.5781300000017</v>
          </cell>
          <cell r="H28">
            <v>3.3457085372475878E-3</v>
          </cell>
          <cell r="I28">
            <v>24080.291635999973</v>
          </cell>
          <cell r="J28">
            <v>1.0967683574273048E-2</v>
          </cell>
          <cell r="K28">
            <v>992.39293999999995</v>
          </cell>
          <cell r="L28">
            <v>1.618724520986005E-3</v>
          </cell>
        </row>
        <row r="29">
          <cell r="B29" t="str">
            <v>Colombia</v>
          </cell>
          <cell r="C29">
            <v>6373.0769964753845</v>
          </cell>
          <cell r="D29">
            <v>4.0142235172509798E-3</v>
          </cell>
          <cell r="E29">
            <v>14264.307785770699</v>
          </cell>
          <cell r="F29">
            <v>5.5935275977187929E-3</v>
          </cell>
          <cell r="G29">
            <v>2671.1373699999999</v>
          </cell>
          <cell r="H29">
            <v>1.6705704423406683E-3</v>
          </cell>
          <cell r="I29">
            <v>1527.7405699999999</v>
          </cell>
          <cell r="J29">
            <v>6.9582941139673333E-4</v>
          </cell>
          <cell r="K29">
            <v>46.499600000000001</v>
          </cell>
          <cell r="L29">
            <v>7.5847015534029135E-5</v>
          </cell>
        </row>
        <row r="30">
          <cell r="B30" t="str">
            <v>Comoros</v>
          </cell>
          <cell r="C30">
            <v>5</v>
          </cell>
          <cell r="D30">
            <v>3.1493605988685191E-6</v>
          </cell>
          <cell r="E30">
            <v>0</v>
          </cell>
          <cell r="F30">
            <v>0</v>
          </cell>
          <cell r="G30">
            <v>0</v>
          </cell>
          <cell r="H30">
            <v>0</v>
          </cell>
          <cell r="I30">
            <v>5</v>
          </cell>
          <cell r="J30">
            <v>2.2773153539960433E-6</v>
          </cell>
          <cell r="K30">
            <v>0</v>
          </cell>
          <cell r="L30">
            <v>0</v>
          </cell>
        </row>
        <row r="31">
          <cell r="B31" t="str">
            <v>Congo, Dem. Rep.</v>
          </cell>
          <cell r="C31">
            <v>552.68101999999999</v>
          </cell>
          <cell r="D31">
            <v>3.4811836562609279E-4</v>
          </cell>
          <cell r="E31">
            <v>41130.658239999997</v>
          </cell>
          <cell r="F31">
            <v>1.6128751246329714E-2</v>
          </cell>
          <cell r="G31">
            <v>62952.354770000005</v>
          </cell>
          <cell r="H31">
            <v>3.9371372036364267E-2</v>
          </cell>
          <cell r="I31">
            <v>24910.316560000003</v>
          </cell>
          <cell r="J31">
            <v>1.1345729274997982E-2</v>
          </cell>
          <cell r="K31">
            <v>0</v>
          </cell>
          <cell r="L31">
            <v>0</v>
          </cell>
        </row>
        <row r="32">
          <cell r="B32" t="str">
            <v>Congo, Rep.</v>
          </cell>
          <cell r="C32">
            <v>0</v>
          </cell>
          <cell r="D32">
            <v>0</v>
          </cell>
          <cell r="E32">
            <v>0</v>
          </cell>
          <cell r="F32">
            <v>0</v>
          </cell>
          <cell r="G32">
            <v>0</v>
          </cell>
          <cell r="H32">
            <v>0</v>
          </cell>
          <cell r="I32">
            <v>89.324250000000006</v>
          </cell>
          <cell r="J32">
            <v>4.0683897201836212E-5</v>
          </cell>
          <cell r="K32">
            <v>0</v>
          </cell>
          <cell r="L32">
            <v>0</v>
          </cell>
        </row>
        <row r="33">
          <cell r="B33" t="str">
            <v>Costa Rica</v>
          </cell>
          <cell r="C33">
            <v>120</v>
          </cell>
          <cell r="D33">
            <v>7.5584654372844458E-5</v>
          </cell>
          <cell r="E33">
            <v>212.21740000000003</v>
          </cell>
          <cell r="F33">
            <v>8.3217769936250172E-5</v>
          </cell>
          <cell r="G33">
            <v>163.63360000000003</v>
          </cell>
          <cell r="H33">
            <v>1.0233897312956094E-4</v>
          </cell>
          <cell r="I33">
            <v>307.37279999999998</v>
          </cell>
          <cell r="J33">
            <v>1.3999695936815101E-4</v>
          </cell>
          <cell r="K33">
            <v>0</v>
          </cell>
          <cell r="L33">
            <v>0</v>
          </cell>
        </row>
        <row r="34">
          <cell r="B34" t="str">
            <v>Cote d'Ivoire</v>
          </cell>
          <cell r="C34">
            <v>585.48522000000003</v>
          </cell>
          <cell r="D34">
            <v>3.6878081661757334E-4</v>
          </cell>
          <cell r="E34">
            <v>0</v>
          </cell>
          <cell r="F34">
            <v>0</v>
          </cell>
          <cell r="G34">
            <v>0</v>
          </cell>
          <cell r="H34">
            <v>0</v>
          </cell>
          <cell r="I34">
            <v>0</v>
          </cell>
          <cell r="J34">
            <v>0</v>
          </cell>
          <cell r="K34">
            <v>0</v>
          </cell>
          <cell r="L34">
            <v>0</v>
          </cell>
        </row>
        <row r="35">
          <cell r="B35" t="str">
            <v>Cuba</v>
          </cell>
          <cell r="C35">
            <v>2567.7525927040506</v>
          </cell>
          <cell r="D35">
            <v>1.6173557686209241E-3</v>
          </cell>
          <cell r="E35">
            <v>0</v>
          </cell>
          <cell r="F35">
            <v>0</v>
          </cell>
          <cell r="G35">
            <v>118.65074</v>
          </cell>
          <cell r="H35">
            <v>7.4205999823156841E-5</v>
          </cell>
          <cell r="I35">
            <v>1.93286</v>
          </cell>
          <cell r="J35">
            <v>8.8034635102495842E-7</v>
          </cell>
          <cell r="K35">
            <v>0</v>
          </cell>
          <cell r="L35">
            <v>0</v>
          </cell>
        </row>
        <row r="36">
          <cell r="B36" t="str">
            <v>Dominica</v>
          </cell>
          <cell r="C36">
            <v>0.2286</v>
          </cell>
          <cell r="D36">
            <v>1.4398876658026869E-7</v>
          </cell>
          <cell r="E36">
            <v>-2.5261</v>
          </cell>
          <cell r="F36">
            <v>-9.905710306316143E-7</v>
          </cell>
          <cell r="G36">
            <v>46.703429999999997</v>
          </cell>
          <cell r="H36">
            <v>2.9209044278365375E-5</v>
          </cell>
          <cell r="I36">
            <v>0</v>
          </cell>
          <cell r="J36">
            <v>0</v>
          </cell>
          <cell r="K36">
            <v>0</v>
          </cell>
          <cell r="L36">
            <v>0</v>
          </cell>
        </row>
        <row r="37">
          <cell r="B37" t="str">
            <v>Dominican Republic</v>
          </cell>
          <cell r="C37">
            <v>0</v>
          </cell>
          <cell r="D37">
            <v>0</v>
          </cell>
          <cell r="E37">
            <v>15</v>
          </cell>
          <cell r="F37">
            <v>5.8820179167389312E-6</v>
          </cell>
          <cell r="G37">
            <v>-7.9794999999999998</v>
          </cell>
          <cell r="H37">
            <v>-4.990502171237028E-6</v>
          </cell>
          <cell r="I37">
            <v>0</v>
          </cell>
          <cell r="J37">
            <v>0</v>
          </cell>
          <cell r="K37">
            <v>0</v>
          </cell>
          <cell r="L37">
            <v>0</v>
          </cell>
        </row>
        <row r="38">
          <cell r="B38" t="str">
            <v>Ecuador</v>
          </cell>
          <cell r="C38">
            <v>11</v>
          </cell>
          <cell r="D38">
            <v>6.9285933175107416E-6</v>
          </cell>
          <cell r="E38">
            <v>0</v>
          </cell>
          <cell r="F38">
            <v>0</v>
          </cell>
          <cell r="G38">
            <v>8.0225200000000001</v>
          </cell>
          <cell r="H38">
            <v>5.0174075416746013E-6</v>
          </cell>
          <cell r="I38">
            <v>73.370769999999993</v>
          </cell>
          <cell r="J38">
            <v>3.3417676211102455E-5</v>
          </cell>
          <cell r="K38">
            <v>0</v>
          </cell>
          <cell r="L38">
            <v>0</v>
          </cell>
        </row>
        <row r="39">
          <cell r="B39" t="str">
            <v>Egypt</v>
          </cell>
          <cell r="C39">
            <v>4230.8590516968397</v>
          </cell>
          <cell r="D39">
            <v>2.6649001593560514E-3</v>
          </cell>
          <cell r="E39">
            <v>1074.9579999999999</v>
          </cell>
          <cell r="F39">
            <v>4.2152814771612314E-4</v>
          </cell>
          <cell r="G39">
            <v>3424.0987800000003</v>
          </cell>
          <cell r="H39">
            <v>2.1414841025277345E-3</v>
          </cell>
          <cell r="I39">
            <v>2749.5549099999998</v>
          </cell>
          <cell r="J39">
            <v>1.2523207226396418E-3</v>
          </cell>
          <cell r="K39">
            <v>0</v>
          </cell>
          <cell r="L39">
            <v>0</v>
          </cell>
        </row>
        <row r="40">
          <cell r="B40" t="str">
            <v>El Salvador</v>
          </cell>
          <cell r="C40">
            <v>21.42745</v>
          </cell>
          <cell r="D40">
            <v>1.3496553352845049E-5</v>
          </cell>
          <cell r="E40">
            <v>0</v>
          </cell>
          <cell r="F40">
            <v>0</v>
          </cell>
          <cell r="G40">
            <v>14.998950000000001</v>
          </cell>
          <cell r="H40">
            <v>9.3805742892757209E-6</v>
          </cell>
          <cell r="I40">
            <v>0</v>
          </cell>
          <cell r="J40">
            <v>0</v>
          </cell>
          <cell r="K40">
            <v>0</v>
          </cell>
          <cell r="L40">
            <v>0</v>
          </cell>
        </row>
        <row r="41">
          <cell r="B41" t="str">
            <v>Eritrea</v>
          </cell>
          <cell r="C41">
            <v>595.33807999999999</v>
          </cell>
          <cell r="D41">
            <v>3.7498685843160684E-4</v>
          </cell>
          <cell r="E41">
            <v>0</v>
          </cell>
          <cell r="F41">
            <v>0</v>
          </cell>
          <cell r="G41">
            <v>-1.0440000000000005</v>
          </cell>
          <cell r="H41">
            <v>0</v>
          </cell>
          <cell r="I41">
            <v>0</v>
          </cell>
          <cell r="J41">
            <v>0</v>
          </cell>
          <cell r="K41">
            <v>0</v>
          </cell>
          <cell r="L41">
            <v>0</v>
          </cell>
        </row>
        <row r="42">
          <cell r="B42" t="str">
            <v>Ethiopia</v>
          </cell>
          <cell r="C42">
            <v>29191.512058336855</v>
          </cell>
          <cell r="D42">
            <v>1.8386919579584271E-2</v>
          </cell>
          <cell r="E42">
            <v>123650.41503999999</v>
          </cell>
          <cell r="F42">
            <v>4.8487597111832328E-2</v>
          </cell>
          <cell r="G42">
            <v>11992.27058</v>
          </cell>
          <cell r="H42">
            <v>7.5001506820667873E-3</v>
          </cell>
          <cell r="I42">
            <v>30652.196612000011</v>
          </cell>
          <cell r="J42">
            <v>1.3960943595642625E-2</v>
          </cell>
          <cell r="K42">
            <v>138833.15806999998</v>
          </cell>
          <cell r="L42">
            <v>0.22645529632026104</v>
          </cell>
        </row>
        <row r="43">
          <cell r="B43" t="str">
            <v>Fiji</v>
          </cell>
          <cell r="C43">
            <v>163.22662000000003</v>
          </cell>
          <cell r="D43">
            <v>1.0281189714289687E-4</v>
          </cell>
          <cell r="E43">
            <v>0</v>
          </cell>
          <cell r="F43">
            <v>0</v>
          </cell>
          <cell r="G43">
            <v>23.214019999999998</v>
          </cell>
          <cell r="H43">
            <v>1.4518405565905104E-5</v>
          </cell>
          <cell r="I43">
            <v>7.6059999999999999</v>
          </cell>
          <cell r="J43">
            <v>3.4642521164987808E-6</v>
          </cell>
          <cell r="K43">
            <v>0</v>
          </cell>
          <cell r="L43">
            <v>0</v>
          </cell>
        </row>
        <row r="44">
          <cell r="B44" t="str">
            <v>Former Yugoslav Rep. of Macedonia</v>
          </cell>
          <cell r="C44">
            <v>309.60331881652303</v>
          </cell>
          <cell r="D44">
            <v>1.9501049871193716E-4</v>
          </cell>
          <cell r="E44">
            <v>0</v>
          </cell>
          <cell r="F44">
            <v>0</v>
          </cell>
          <cell r="G44">
            <v>1529.0520800000002</v>
          </cell>
          <cell r="H44">
            <v>9.56292715730872E-4</v>
          </cell>
          <cell r="I44">
            <v>0</v>
          </cell>
          <cell r="J44">
            <v>0</v>
          </cell>
          <cell r="K44">
            <v>0</v>
          </cell>
          <cell r="L44">
            <v>0</v>
          </cell>
        </row>
        <row r="45">
          <cell r="B45" t="str">
            <v>Gabon</v>
          </cell>
          <cell r="C45">
            <v>150</v>
          </cell>
          <cell r="D45">
            <v>9.4480817966055569E-5</v>
          </cell>
          <cell r="E45">
            <v>0</v>
          </cell>
          <cell r="F45">
            <v>0</v>
          </cell>
          <cell r="G45">
            <v>0</v>
          </cell>
          <cell r="H45">
            <v>0</v>
          </cell>
          <cell r="I45">
            <v>0</v>
          </cell>
          <cell r="J45">
            <v>0</v>
          </cell>
          <cell r="K45">
            <v>0</v>
          </cell>
          <cell r="L45">
            <v>0</v>
          </cell>
        </row>
        <row r="46">
          <cell r="B46" t="str">
            <v>Gambia</v>
          </cell>
          <cell r="C46">
            <v>5.4493600000000004</v>
          </cell>
          <cell r="D46">
            <v>3.4323999346100309E-6</v>
          </cell>
          <cell r="E46">
            <v>0</v>
          </cell>
          <cell r="F46">
            <v>0</v>
          </cell>
          <cell r="G46">
            <v>31.262450000000001</v>
          </cell>
          <cell r="H46">
            <v>1.9552017620551291E-5</v>
          </cell>
          <cell r="I46">
            <v>10767.609380000002</v>
          </cell>
          <cell r="J46">
            <v>4.9042484333811642E-3</v>
          </cell>
          <cell r="K46">
            <v>0</v>
          </cell>
          <cell r="L46">
            <v>0</v>
          </cell>
        </row>
        <row r="47">
          <cell r="B47" t="str">
            <v>Georgia</v>
          </cell>
          <cell r="C47">
            <v>498.87389158674398</v>
          </cell>
          <cell r="D47">
            <v>3.1422675559349936E-4</v>
          </cell>
          <cell r="E47">
            <v>0</v>
          </cell>
          <cell r="F47">
            <v>0</v>
          </cell>
          <cell r="G47">
            <v>140.71800000000002</v>
          </cell>
          <cell r="H47">
            <v>8.8007204026835289E-5</v>
          </cell>
          <cell r="I47">
            <v>122.24680000000001</v>
          </cell>
          <cell r="J47">
            <v>5.5678902923376703E-5</v>
          </cell>
          <cell r="K47">
            <v>0</v>
          </cell>
          <cell r="L47">
            <v>0</v>
          </cell>
        </row>
        <row r="48">
          <cell r="B48" t="str">
            <v>Ghana</v>
          </cell>
          <cell r="C48">
            <v>1791.6665560471602</v>
          </cell>
          <cell r="D48">
            <v>1.1285208115850763E-3</v>
          </cell>
          <cell r="E48">
            <v>367.92612000000003</v>
          </cell>
          <cell r="F48">
            <v>1.4427653532508253E-4</v>
          </cell>
          <cell r="G48">
            <v>8641.7408300000006</v>
          </cell>
          <cell r="H48">
            <v>5.4046777837436777E-3</v>
          </cell>
          <cell r="I48">
            <v>31592.196220000009</v>
          </cell>
          <cell r="J48">
            <v>1.4389078703652356E-2</v>
          </cell>
          <cell r="K48">
            <v>15753.637130000003</v>
          </cell>
          <cell r="L48">
            <v>2.5696271798393278E-2</v>
          </cell>
        </row>
        <row r="49">
          <cell r="B49" t="str">
            <v>Grenada</v>
          </cell>
          <cell r="C49">
            <v>0.27015</v>
          </cell>
          <cell r="D49">
            <v>1.7015995315686608E-7</v>
          </cell>
          <cell r="E49">
            <v>0</v>
          </cell>
          <cell r="F49">
            <v>0</v>
          </cell>
          <cell r="G49">
            <v>0</v>
          </cell>
          <cell r="H49">
            <v>0</v>
          </cell>
          <cell r="I49">
            <v>0</v>
          </cell>
          <cell r="J49">
            <v>0</v>
          </cell>
          <cell r="K49">
            <v>0</v>
          </cell>
          <cell r="L49">
            <v>0</v>
          </cell>
        </row>
        <row r="50">
          <cell r="B50" t="str">
            <v>Guatemala</v>
          </cell>
          <cell r="C50">
            <v>641.34</v>
          </cell>
          <cell r="D50">
            <v>4.0396218529566722E-4</v>
          </cell>
          <cell r="E50">
            <v>217.14762000000002</v>
          </cell>
          <cell r="F50">
            <v>8.5151079427814476E-5</v>
          </cell>
          <cell r="G50">
            <v>100.71764</v>
          </cell>
          <cell r="H50">
            <v>6.2990362942774527E-5</v>
          </cell>
          <cell r="I50">
            <v>140.89357000000001</v>
          </cell>
          <cell r="J50">
            <v>6.4171818048063269E-5</v>
          </cell>
          <cell r="K50">
            <v>0</v>
          </cell>
          <cell r="L50">
            <v>0</v>
          </cell>
        </row>
        <row r="51">
          <cell r="B51" t="str">
            <v>Guinea</v>
          </cell>
          <cell r="C51">
            <v>30.96125</v>
          </cell>
          <cell r="D51">
            <v>1.9501628168343587E-5</v>
          </cell>
          <cell r="E51">
            <v>0</v>
          </cell>
          <cell r="F51">
            <v>0</v>
          </cell>
          <cell r="G51">
            <v>0</v>
          </cell>
          <cell r="H51">
            <v>0</v>
          </cell>
          <cell r="I51">
            <v>79.795500000000004</v>
          </cell>
          <cell r="J51">
            <v>3.6343903465958256E-5</v>
          </cell>
          <cell r="K51">
            <v>0</v>
          </cell>
          <cell r="L51">
            <v>0</v>
          </cell>
        </row>
        <row r="52">
          <cell r="B52" t="str">
            <v>Guinea-Bissau</v>
          </cell>
          <cell r="C52">
            <v>22.02</v>
          </cell>
          <cell r="D52">
            <v>1.3869784077416958E-5</v>
          </cell>
          <cell r="E52">
            <v>0</v>
          </cell>
          <cell r="F52">
            <v>0</v>
          </cell>
          <cell r="G52">
            <v>0</v>
          </cell>
          <cell r="H52">
            <v>0</v>
          </cell>
          <cell r="I52">
            <v>0</v>
          </cell>
          <cell r="J52">
            <v>0</v>
          </cell>
          <cell r="K52">
            <v>0</v>
          </cell>
          <cell r="L52">
            <v>0</v>
          </cell>
        </row>
        <row r="53">
          <cell r="B53" t="str">
            <v>Guyana</v>
          </cell>
          <cell r="C53">
            <v>34.775040000000004</v>
          </cell>
          <cell r="D53">
            <v>2.1903828160015344E-5</v>
          </cell>
          <cell r="E53">
            <v>0</v>
          </cell>
          <cell r="F53">
            <v>0</v>
          </cell>
          <cell r="G53">
            <v>78.126820000000009</v>
          </cell>
          <cell r="H53">
            <v>4.88617162531292E-5</v>
          </cell>
          <cell r="I53">
            <v>544.93777</v>
          </cell>
          <cell r="J53">
            <v>2.4819903011867291E-4</v>
          </cell>
          <cell r="K53">
            <v>0</v>
          </cell>
          <cell r="L53">
            <v>0</v>
          </cell>
        </row>
        <row r="54">
          <cell r="B54" t="str">
            <v>Haiti</v>
          </cell>
          <cell r="C54">
            <v>68.837590000000006</v>
          </cell>
          <cell r="D54">
            <v>4.3358878733413122E-5</v>
          </cell>
          <cell r="E54">
            <v>4906.05854</v>
          </cell>
          <cell r="F54">
            <v>1.9238349488566694E-3</v>
          </cell>
          <cell r="G54">
            <v>753.57898</v>
          </cell>
          <cell r="H54">
            <v>4.7129989797463308E-4</v>
          </cell>
          <cell r="I54">
            <v>267.89625000000001</v>
          </cell>
          <cell r="J54">
            <v>1.2201684868059251E-4</v>
          </cell>
          <cell r="K54">
            <v>0</v>
          </cell>
          <cell r="L54">
            <v>0</v>
          </cell>
        </row>
        <row r="55">
          <cell r="B55" t="str">
            <v>Honduras</v>
          </cell>
          <cell r="C55">
            <v>25.82274</v>
          </cell>
          <cell r="D55">
            <v>1.6265023982165213E-5</v>
          </cell>
          <cell r="E55">
            <v>0</v>
          </cell>
          <cell r="F55">
            <v>0</v>
          </cell>
          <cell r="G55">
            <v>65.971770000000006</v>
          </cell>
          <cell r="H55">
            <v>4.1259760815257826E-5</v>
          </cell>
          <cell r="I55">
            <v>83.884569999999997</v>
          </cell>
          <cell r="J55">
            <v>3.8206323844871173E-5</v>
          </cell>
          <cell r="K55">
            <v>0</v>
          </cell>
          <cell r="L55">
            <v>0</v>
          </cell>
        </row>
        <row r="56">
          <cell r="B56" t="str">
            <v>India</v>
          </cell>
          <cell r="C56">
            <v>19710.111090227194</v>
          </cell>
          <cell r="D56">
            <v>1.241484945337659E-2</v>
          </cell>
          <cell r="E56">
            <v>-1748.0036200000002</v>
          </cell>
          <cell r="F56">
            <v>-6.8545257409096739E-4</v>
          </cell>
          <cell r="G56">
            <v>9966.234629999999</v>
          </cell>
          <cell r="H56">
            <v>6.2330366012999126E-3</v>
          </cell>
          <cell r="I56">
            <v>64211.463126000039</v>
          </cell>
          <cell r="J56">
            <v>2.9245950175878131E-2</v>
          </cell>
          <cell r="K56">
            <v>480.58221000000003</v>
          </cell>
          <cell r="L56">
            <v>7.8389333128130244E-4</v>
          </cell>
        </row>
        <row r="57">
          <cell r="B57" t="str">
            <v>Indonesia</v>
          </cell>
          <cell r="C57">
            <v>2914.6247604353698</v>
          </cell>
          <cell r="D57">
            <v>1.8358408762003499E-3</v>
          </cell>
          <cell r="E57">
            <v>500.61054000000001</v>
          </cell>
          <cell r="F57">
            <v>1.9630667770589009E-4</v>
          </cell>
          <cell r="G57">
            <v>5940.4500999999991</v>
          </cell>
          <cell r="H57">
            <v>3.7152489657466276E-3</v>
          </cell>
          <cell r="I57">
            <v>8093.6076779999967</v>
          </cell>
          <cell r="J57">
            <v>3.6863394068659319E-3</v>
          </cell>
          <cell r="K57">
            <v>0</v>
          </cell>
          <cell r="L57">
            <v>0</v>
          </cell>
        </row>
        <row r="58">
          <cell r="B58" t="str">
            <v>Iran</v>
          </cell>
          <cell r="C58">
            <v>776.03269648663104</v>
          </cell>
          <cell r="D58">
            <v>4.8880135954973761E-4</v>
          </cell>
          <cell r="E58">
            <v>0</v>
          </cell>
          <cell r="F58">
            <v>0</v>
          </cell>
          <cell r="G58">
            <v>83.075990000000004</v>
          </cell>
          <cell r="H58">
            <v>5.195700338024509E-5</v>
          </cell>
          <cell r="I58">
            <v>0</v>
          </cell>
          <cell r="J58">
            <v>0</v>
          </cell>
          <cell r="K58">
            <v>0</v>
          </cell>
          <cell r="L58">
            <v>0</v>
          </cell>
        </row>
        <row r="59">
          <cell r="B59" t="str">
            <v>Iraq</v>
          </cell>
          <cell r="C59">
            <v>5848.3283767535104</v>
          </cell>
          <cell r="D59">
            <v>3.6836989917984381E-3</v>
          </cell>
          <cell r="E59">
            <v>97592.312109999984</v>
          </cell>
          <cell r="F59">
            <v>3.8269315224466506E-2</v>
          </cell>
          <cell r="G59">
            <v>1018.6453799999998</v>
          </cell>
          <cell r="H59">
            <v>6.3707650612326167E-4</v>
          </cell>
          <cell r="I59">
            <v>14327.276850000002</v>
          </cell>
          <cell r="J59">
            <v>6.5255455102914139E-3</v>
          </cell>
          <cell r="K59">
            <v>94.498780000000011</v>
          </cell>
          <cell r="L59">
            <v>1.5414004495967282E-4</v>
          </cell>
        </row>
        <row r="60">
          <cell r="B60" t="str">
            <v>Jamaica</v>
          </cell>
          <cell r="C60">
            <v>1098.9869600117149</v>
          </cell>
          <cell r="D60">
            <v>6.9222124610623752E-4</v>
          </cell>
          <cell r="E60">
            <v>1850</v>
          </cell>
          <cell r="F60">
            <v>7.2544887639780151E-4</v>
          </cell>
          <cell r="G60">
            <v>24.050030000000007</v>
          </cell>
          <cell r="H60">
            <v>1.5041259093090506E-5</v>
          </cell>
          <cell r="I60">
            <v>604.95934599999998</v>
          </cell>
          <cell r="J60">
            <v>2.7553664143784094E-4</v>
          </cell>
          <cell r="K60">
            <v>2881.875</v>
          </cell>
          <cell r="L60">
            <v>4.7007203909739054E-3</v>
          </cell>
        </row>
        <row r="61">
          <cell r="B61" t="str">
            <v>Jordan</v>
          </cell>
          <cell r="C61">
            <v>14874.297897171029</v>
          </cell>
          <cell r="D61">
            <v>9.3689055466366616E-3</v>
          </cell>
          <cell r="E61">
            <v>123700</v>
          </cell>
          <cell r="F61">
            <v>4.8507041086707045E-2</v>
          </cell>
          <cell r="G61">
            <v>9046.7211700000007</v>
          </cell>
          <cell r="H61">
            <v>5.6579587244139336E-3</v>
          </cell>
          <cell r="I61">
            <v>27232.101830000003</v>
          </cell>
          <cell r="J61">
            <v>1.2403216723808553E-2</v>
          </cell>
          <cell r="K61">
            <v>0</v>
          </cell>
          <cell r="L61">
            <v>0</v>
          </cell>
        </row>
        <row r="62">
          <cell r="B62" t="str">
            <v>Kazakhstan</v>
          </cell>
          <cell r="C62">
            <v>2057.8505688202804</v>
          </cell>
          <cell r="D62">
            <v>1.2961826999603522E-3</v>
          </cell>
          <cell r="E62">
            <v>48.685920000000003</v>
          </cell>
          <cell r="F62">
            <v>1.9091430248861218E-5</v>
          </cell>
          <cell r="G62">
            <v>1370.2764599999998</v>
          </cell>
          <cell r="H62">
            <v>8.5699199809825019E-4</v>
          </cell>
          <cell r="I62">
            <v>0</v>
          </cell>
          <cell r="J62">
            <v>0</v>
          </cell>
          <cell r="K62">
            <v>8.3281899999999993</v>
          </cell>
          <cell r="L62">
            <v>1.3584382581793091E-5</v>
          </cell>
        </row>
        <row r="63">
          <cell r="B63" t="str">
            <v>Kenya</v>
          </cell>
          <cell r="C63">
            <v>3040.3059568202502</v>
          </cell>
          <cell r="D63">
            <v>1.9150039577829896E-3</v>
          </cell>
          <cell r="E63">
            <v>30034.842379999998</v>
          </cell>
          <cell r="F63">
            <v>1.1777698733705983E-2</v>
          </cell>
          <cell r="G63">
            <v>46753.603910000013</v>
          </cell>
          <cell r="H63">
            <v>2.9240423814275461E-2</v>
          </cell>
          <cell r="I63">
            <v>41280.944476200006</v>
          </cell>
          <cell r="J63">
            <v>1.8801945736621684E-2</v>
          </cell>
          <cell r="K63">
            <v>12633.5875</v>
          </cell>
          <cell r="L63">
            <v>2.0607056993243299E-2</v>
          </cell>
        </row>
        <row r="64">
          <cell r="B64" t="str">
            <v>Kiribati</v>
          </cell>
          <cell r="C64">
            <v>11.85453</v>
          </cell>
          <cell r="D64">
            <v>7.4668379400209651E-6</v>
          </cell>
          <cell r="E64">
            <v>0</v>
          </cell>
          <cell r="F64">
            <v>0</v>
          </cell>
          <cell r="G64">
            <v>0</v>
          </cell>
          <cell r="H64">
            <v>0</v>
          </cell>
          <cell r="I64">
            <v>0</v>
          </cell>
          <cell r="J64">
            <v>0</v>
          </cell>
          <cell r="K64">
            <v>0</v>
          </cell>
          <cell r="L64">
            <v>0</v>
          </cell>
        </row>
        <row r="65">
          <cell r="B65" t="str">
            <v>Korea, Dem. Rep.</v>
          </cell>
          <cell r="C65">
            <v>0</v>
          </cell>
          <cell r="D65">
            <v>0</v>
          </cell>
          <cell r="E65">
            <v>0</v>
          </cell>
          <cell r="F65">
            <v>0</v>
          </cell>
          <cell r="G65">
            <v>15.973860000000002</v>
          </cell>
          <cell r="H65">
            <v>9.9902980152937298E-6</v>
          </cell>
          <cell r="I65">
            <v>0</v>
          </cell>
          <cell r="J65">
            <v>0</v>
          </cell>
          <cell r="K65">
            <v>200</v>
          </cell>
          <cell r="L65">
            <v>3.2622652897671865E-4</v>
          </cell>
        </row>
        <row r="66">
          <cell r="B66" t="str">
            <v>Kosovo</v>
          </cell>
          <cell r="C66">
            <v>613.64872079745498</v>
          </cell>
          <cell r="D66">
            <v>3.8652022056511468E-4</v>
          </cell>
          <cell r="E66">
            <v>0</v>
          </cell>
          <cell r="F66">
            <v>0</v>
          </cell>
          <cell r="G66">
            <v>150.47712999999999</v>
          </cell>
          <cell r="H66">
            <v>9.4110714203460917E-5</v>
          </cell>
          <cell r="I66">
            <v>2736.2719999999999</v>
          </cell>
          <cell r="J66">
            <v>1.2462708476618923E-3</v>
          </cell>
          <cell r="K66">
            <v>0</v>
          </cell>
          <cell r="L66">
            <v>0</v>
          </cell>
        </row>
        <row r="67">
          <cell r="B67" t="str">
            <v>Kyrgyz Republic</v>
          </cell>
          <cell r="C67">
            <v>73.597679999999997</v>
          </cell>
          <cell r="D67">
            <v>4.6357126712026725E-5</v>
          </cell>
          <cell r="E67">
            <v>147.61104</v>
          </cell>
          <cell r="F67">
            <v>5.7883385465897802E-5</v>
          </cell>
          <cell r="G67">
            <v>181.99417999999997</v>
          </cell>
          <cell r="H67">
            <v>1.138219625844354E-4</v>
          </cell>
          <cell r="I67">
            <v>597.9428999999999</v>
          </cell>
          <cell r="J67">
            <v>2.7234090939658412E-4</v>
          </cell>
          <cell r="K67">
            <v>9.10337</v>
          </cell>
          <cell r="L67">
            <v>1.4848803985453956E-5</v>
          </cell>
        </row>
        <row r="68">
          <cell r="B68" t="str">
            <v>Laos</v>
          </cell>
          <cell r="C68">
            <v>60.307299999999991</v>
          </cell>
          <cell r="D68">
            <v>3.7985886888828684E-5</v>
          </cell>
          <cell r="E68">
            <v>24.157779999999995</v>
          </cell>
          <cell r="F68">
            <v>9.4730996525758257E-6</v>
          </cell>
          <cell r="G68">
            <v>811.4673600000001</v>
          </cell>
          <cell r="H68">
            <v>5.0750418221291802E-4</v>
          </cell>
          <cell r="I68">
            <v>97.279809999999998</v>
          </cell>
          <cell r="J68">
            <v>4.4307360989363565E-5</v>
          </cell>
          <cell r="K68">
            <v>3.9386999999999999</v>
          </cell>
          <cell r="L68">
            <v>6.4245421484030082E-6</v>
          </cell>
        </row>
        <row r="69">
          <cell r="B69" t="str">
            <v>Lebanon</v>
          </cell>
          <cell r="C69">
            <v>1809.47146140225</v>
          </cell>
          <cell r="D69">
            <v>1.139735625063457E-3</v>
          </cell>
          <cell r="E69">
            <v>78485.321999999986</v>
          </cell>
          <cell r="F69">
            <v>3.0776804680334936E-2</v>
          </cell>
          <cell r="G69">
            <v>32892.649860000005</v>
          </cell>
          <cell r="H69">
            <v>2.0571569715404393E-2</v>
          </cell>
          <cell r="I69">
            <v>10849.773235999999</v>
          </cell>
          <cell r="J69">
            <v>4.941671035543627E-3</v>
          </cell>
          <cell r="K69">
            <v>0</v>
          </cell>
          <cell r="L69">
            <v>0</v>
          </cell>
        </row>
        <row r="70">
          <cell r="B70" t="str">
            <v>Lesotho</v>
          </cell>
          <cell r="C70">
            <v>11.67662</v>
          </cell>
          <cell r="D70">
            <v>7.354777391192025E-6</v>
          </cell>
          <cell r="E70">
            <v>5499.9999299999999</v>
          </cell>
          <cell r="F70">
            <v>2.1567398753548576E-3</v>
          </cell>
          <cell r="G70">
            <v>82.5</v>
          </cell>
          <cell r="H70">
            <v>5.1596770364942002E-5</v>
          </cell>
          <cell r="I70">
            <v>98.635810000000006</v>
          </cell>
          <cell r="J70">
            <v>4.4924968913367296E-5</v>
          </cell>
          <cell r="K70">
            <v>0</v>
          </cell>
          <cell r="L70">
            <v>0</v>
          </cell>
        </row>
        <row r="71">
          <cell r="B71" t="str">
            <v>Liberia</v>
          </cell>
          <cell r="C71">
            <v>35.416089999999997</v>
          </cell>
          <cell r="D71">
            <v>2.2307607682396274E-5</v>
          </cell>
          <cell r="E71">
            <v>0</v>
          </cell>
          <cell r="F71">
            <v>0</v>
          </cell>
          <cell r="G71">
            <v>96.11030999999997</v>
          </cell>
          <cell r="H71">
            <v>6.0108867815435006E-5</v>
          </cell>
          <cell r="I71">
            <v>1429.5646199999999</v>
          </cell>
          <cell r="J71">
            <v>6.5111389173110382E-4</v>
          </cell>
          <cell r="K71">
            <v>0</v>
          </cell>
          <cell r="L71">
            <v>0</v>
          </cell>
        </row>
        <row r="72">
          <cell r="B72" t="str">
            <v>Libya</v>
          </cell>
          <cell r="C72">
            <v>1749.477943852</v>
          </cell>
          <cell r="D72">
            <v>1.1019473809913999E-3</v>
          </cell>
          <cell r="E72">
            <v>2483.42</v>
          </cell>
          <cell r="F72">
            <v>9.7383472898585305E-4</v>
          </cell>
          <cell r="G72">
            <v>2450.3267300000002</v>
          </cell>
          <cell r="H72">
            <v>1.5324720679622942E-3</v>
          </cell>
          <cell r="I72">
            <v>7669.3106400000006</v>
          </cell>
          <cell r="J72">
            <v>3.4930877750074447E-3</v>
          </cell>
          <cell r="K72">
            <v>0</v>
          </cell>
          <cell r="L72">
            <v>0</v>
          </cell>
        </row>
        <row r="73">
          <cell r="B73" t="str">
            <v>Madagascar</v>
          </cell>
          <cell r="C73">
            <v>17.332300000000004</v>
          </cell>
          <cell r="D73">
            <v>1.0917132541553769E-5</v>
          </cell>
          <cell r="E73">
            <v>0</v>
          </cell>
          <cell r="F73">
            <v>0</v>
          </cell>
          <cell r="G73">
            <v>123.10372000000001</v>
          </cell>
          <cell r="H73">
            <v>7.6990962083759034E-5</v>
          </cell>
          <cell r="I73">
            <v>501.82813999999996</v>
          </cell>
          <cell r="J73">
            <v>2.2856418565785517E-4</v>
          </cell>
          <cell r="K73">
            <v>0</v>
          </cell>
          <cell r="L73">
            <v>0</v>
          </cell>
        </row>
        <row r="74">
          <cell r="B74" t="str">
            <v>Malawi</v>
          </cell>
          <cell r="C74">
            <v>-175.44879481346021</v>
          </cell>
          <cell r="D74">
            <v>-1.105103043008958E-4</v>
          </cell>
          <cell r="E74">
            <v>40304.281650000004</v>
          </cell>
          <cell r="F74">
            <v>1.5804700452439476E-2</v>
          </cell>
          <cell r="G74">
            <v>25572.223379999999</v>
          </cell>
          <cell r="H74">
            <v>1.5993262272228623E-2</v>
          </cell>
          <cell r="I74">
            <v>36862.930469999992</v>
          </cell>
          <cell r="J74">
            <v>1.6789703510523914E-2</v>
          </cell>
          <cell r="K74">
            <v>165.30296000000001</v>
          </cell>
          <cell r="L74">
            <v>2.6963105435188681E-4</v>
          </cell>
        </row>
        <row r="75">
          <cell r="B75" t="str">
            <v>Malaysia</v>
          </cell>
          <cell r="C75">
            <v>1593.22434075454</v>
          </cell>
          <cell r="D75">
            <v>1.0035275927861239E-3</v>
          </cell>
          <cell r="E75">
            <v>74.875990000000002</v>
          </cell>
          <cell r="F75">
            <v>2.9361460980904333E-5</v>
          </cell>
          <cell r="G75">
            <v>1418.7098999999998</v>
          </cell>
          <cell r="H75">
            <v>8.8728301726993743E-4</v>
          </cell>
          <cell r="I75">
            <v>1170.5336888000002</v>
          </cell>
          <cell r="J75">
            <v>5.3313486837477334E-4</v>
          </cell>
          <cell r="K75">
            <v>5.79115</v>
          </cell>
          <cell r="L75">
            <v>9.4461338164176202E-6</v>
          </cell>
        </row>
        <row r="76">
          <cell r="B76" t="str">
            <v>Maldives</v>
          </cell>
          <cell r="C76">
            <v>69.786079999999998</v>
          </cell>
          <cell r="D76">
            <v>4.3956306140297273E-5</v>
          </cell>
          <cell r="E76">
            <v>0</v>
          </cell>
          <cell r="F76">
            <v>0</v>
          </cell>
          <cell r="G76">
            <v>67.400649999999999</v>
          </cell>
          <cell r="H76">
            <v>4.215340436967065E-5</v>
          </cell>
          <cell r="I76">
            <v>0</v>
          </cell>
          <cell r="J76">
            <v>0</v>
          </cell>
          <cell r="K76">
            <v>0</v>
          </cell>
          <cell r="L76">
            <v>0</v>
          </cell>
        </row>
        <row r="77">
          <cell r="B77" t="str">
            <v>Mali</v>
          </cell>
          <cell r="C77">
            <v>834.20700000000011</v>
          </cell>
          <cell r="D77">
            <v>5.2544373142006222E-4</v>
          </cell>
          <cell r="E77">
            <v>0</v>
          </cell>
          <cell r="F77">
            <v>0</v>
          </cell>
          <cell r="G77">
            <v>1113.8533399999999</v>
          </cell>
          <cell r="H77">
            <v>6.96621030353984E-4</v>
          </cell>
          <cell r="I77">
            <v>561.99631999999997</v>
          </cell>
          <cell r="J77">
            <v>2.5596856968505469E-4</v>
          </cell>
          <cell r="K77">
            <v>0</v>
          </cell>
          <cell r="L77">
            <v>0</v>
          </cell>
        </row>
        <row r="78">
          <cell r="B78" t="str">
            <v>Mauritius</v>
          </cell>
          <cell r="C78">
            <v>186.20111076435103</v>
          </cell>
          <cell r="D78">
            <v>1.1728288834135999E-4</v>
          </cell>
          <cell r="E78">
            <v>0</v>
          </cell>
          <cell r="F78">
            <v>0</v>
          </cell>
          <cell r="G78">
            <v>3.4479199999999999</v>
          </cell>
          <cell r="H78">
            <v>2.1563822603235253E-6</v>
          </cell>
          <cell r="I78">
            <v>3.2281599999999999</v>
          </cell>
          <cell r="J78">
            <v>1.4703076666311734E-6</v>
          </cell>
          <cell r="K78">
            <v>0</v>
          </cell>
          <cell r="L78">
            <v>0</v>
          </cell>
        </row>
        <row r="79">
          <cell r="B79" t="str">
            <v>Mexico</v>
          </cell>
          <cell r="C79">
            <v>3029.9086754037103</v>
          </cell>
          <cell r="D79">
            <v>1.9084550000972702E-3</v>
          </cell>
          <cell r="E79">
            <v>128.57416999999998</v>
          </cell>
          <cell r="F79">
            <v>5.0418371437989135E-5</v>
          </cell>
          <cell r="G79">
            <v>5357.8152999999993</v>
          </cell>
          <cell r="H79">
            <v>3.3508601902045194E-3</v>
          </cell>
          <cell r="I79">
            <v>2716.981670000001</v>
          </cell>
          <cell r="J79">
            <v>1.2374848147233626E-3</v>
          </cell>
          <cell r="K79">
            <v>231.88396</v>
          </cell>
          <cell r="L79">
            <v>3.7823349698088137E-4</v>
          </cell>
        </row>
        <row r="80">
          <cell r="B80" t="str">
            <v>Moldova</v>
          </cell>
          <cell r="C80">
            <v>39.069859999999998</v>
          </cell>
          <cell r="D80">
            <v>2.4609015537461835E-5</v>
          </cell>
          <cell r="E80">
            <v>0</v>
          </cell>
          <cell r="F80">
            <v>0</v>
          </cell>
          <cell r="G80">
            <v>111.55310999999999</v>
          </cell>
          <cell r="H80">
            <v>6.9767032729274136E-5</v>
          </cell>
          <cell r="I80">
            <v>58.956870000000002</v>
          </cell>
          <cell r="J80">
            <v>2.6852677054909743E-5</v>
          </cell>
          <cell r="K80">
            <v>0</v>
          </cell>
          <cell r="L80">
            <v>0</v>
          </cell>
        </row>
        <row r="81">
          <cell r="B81" t="str">
            <v>Mongolia</v>
          </cell>
          <cell r="C81">
            <v>38.81711</v>
          </cell>
          <cell r="D81">
            <v>2.4449815359189036E-5</v>
          </cell>
          <cell r="E81">
            <v>39.280810000000002</v>
          </cell>
          <cell r="F81">
            <v>1.5403361880267853E-5</v>
          </cell>
          <cell r="G81">
            <v>249.71985000000001</v>
          </cell>
          <cell r="H81">
            <v>1.5617863946688199E-4</v>
          </cell>
          <cell r="I81">
            <v>24.710729999999998</v>
          </cell>
          <cell r="J81">
            <v>1.1254824967490128E-5</v>
          </cell>
          <cell r="K81">
            <v>10</v>
          </cell>
          <cell r="L81">
            <v>1.631132644883593E-5</v>
          </cell>
        </row>
        <row r="82">
          <cell r="B82" t="str">
            <v>Montenegro</v>
          </cell>
          <cell r="C82">
            <v>175.96033</v>
          </cell>
          <cell r="D82">
            <v>1.1083250605318045E-4</v>
          </cell>
          <cell r="E82">
            <v>78.157479999999993</v>
          </cell>
          <cell r="F82">
            <v>3.0648246512477642E-5</v>
          </cell>
          <cell r="G82">
            <v>267.85874000000001</v>
          </cell>
          <cell r="H82">
            <v>1.6752298058209347E-4</v>
          </cell>
          <cell r="I82">
            <v>59.535750000000007</v>
          </cell>
          <cell r="J82">
            <v>2.7116335517333991E-5</v>
          </cell>
          <cell r="K82">
            <v>1.89507</v>
          </cell>
          <cell r="L82">
            <v>3.0911105413395505E-6</v>
          </cell>
        </row>
        <row r="83">
          <cell r="B83" t="str">
            <v>Montserrat</v>
          </cell>
          <cell r="C83">
            <v>552.46344999999997</v>
          </cell>
          <cell r="D83">
            <v>3.479813243489936E-4</v>
          </cell>
          <cell r="E83">
            <v>0</v>
          </cell>
          <cell r="F83">
            <v>0</v>
          </cell>
          <cell r="G83">
            <v>0</v>
          </cell>
          <cell r="H83">
            <v>0</v>
          </cell>
          <cell r="I83">
            <v>5048.1614599999994</v>
          </cell>
          <cell r="J83">
            <v>2.2992511204618163E-3</v>
          </cell>
          <cell r="K83">
            <v>22933.0838</v>
          </cell>
          <cell r="L83">
            <v>3.7406901634031084E-2</v>
          </cell>
        </row>
        <row r="84">
          <cell r="B84" t="str">
            <v>Morocco</v>
          </cell>
          <cell r="C84">
            <v>1274.30660435559</v>
          </cell>
          <cell r="D84">
            <v>8.0265020212708603E-4</v>
          </cell>
          <cell r="E84">
            <v>568.85335000000009</v>
          </cell>
          <cell r="F84">
            <v>2.2306703977979751E-4</v>
          </cell>
          <cell r="G84">
            <v>959.66034000000013</v>
          </cell>
          <cell r="H84">
            <v>6.001863538342083E-4</v>
          </cell>
          <cell r="I84">
            <v>350.89026000000001</v>
          </cell>
          <cell r="J84">
            <v>1.5981755533313273E-4</v>
          </cell>
          <cell r="K84">
            <v>0</v>
          </cell>
          <cell r="L84">
            <v>0</v>
          </cell>
        </row>
        <row r="85">
          <cell r="B85" t="str">
            <v>Mozambique</v>
          </cell>
          <cell r="C85">
            <v>268.303879109256</v>
          </cell>
          <cell r="D85">
            <v>1.6899713307805465E-4</v>
          </cell>
          <cell r="E85">
            <v>8863</v>
          </cell>
          <cell r="F85">
            <v>3.4754883197371435E-3</v>
          </cell>
          <cell r="G85">
            <v>31972.133199999993</v>
          </cell>
          <cell r="H85">
            <v>1.9995864421790768E-2</v>
          </cell>
          <cell r="I85">
            <v>13185.568839999998</v>
          </cell>
          <cell r="J85">
            <v>6.0055396741007586E-3</v>
          </cell>
          <cell r="K85">
            <v>239.2</v>
          </cell>
          <cell r="L85">
            <v>3.9016692865615545E-4</v>
          </cell>
        </row>
        <row r="86">
          <cell r="B86" t="str">
            <v>Burma</v>
          </cell>
          <cell r="C86">
            <v>3211.5599870530796</v>
          </cell>
          <cell r="D86">
            <v>2.0228720968255322E-3</v>
          </cell>
          <cell r="E86">
            <v>66416.915829999998</v>
          </cell>
          <cell r="F86">
            <v>2.6044365925773433E-2</v>
          </cell>
          <cell r="G86">
            <v>25406.618600000002</v>
          </cell>
          <cell r="H86">
            <v>1.5889690492774118E-2</v>
          </cell>
          <cell r="I86">
            <v>11854.699330000003</v>
          </cell>
          <cell r="J86">
            <v>5.399377760243124E-3</v>
          </cell>
          <cell r="K86">
            <v>32.608939999999997</v>
          </cell>
          <cell r="L86">
            <v>5.3189506549050395E-5</v>
          </cell>
        </row>
        <row r="87">
          <cell r="B87" t="str">
            <v>Namibia</v>
          </cell>
          <cell r="C87">
            <v>100.0166161562495</v>
          </cell>
          <cell r="D87">
            <v>6.2997678030929748E-5</v>
          </cell>
          <cell r="E87">
            <v>0</v>
          </cell>
          <cell r="F87">
            <v>0</v>
          </cell>
          <cell r="G87">
            <v>24.01285</v>
          </cell>
          <cell r="H87">
            <v>1.501800614857937E-5</v>
          </cell>
          <cell r="I87">
            <v>0</v>
          </cell>
          <cell r="J87">
            <v>0</v>
          </cell>
          <cell r="K87">
            <v>12.70552</v>
          </cell>
          <cell r="L87">
            <v>2.0724388442221392E-5</v>
          </cell>
        </row>
        <row r="88">
          <cell r="B88" t="str">
            <v>Nepal</v>
          </cell>
          <cell r="C88">
            <v>10178.125281889061</v>
          </cell>
          <cell r="D88">
            <v>6.4109173466257892E-3</v>
          </cell>
          <cell r="E88">
            <v>23479.22622</v>
          </cell>
          <cell r="F88">
            <v>9.2070152864804321E-3</v>
          </cell>
          <cell r="G88">
            <v>16581.441360000004</v>
          </cell>
          <cell r="H88">
            <v>1.0370288753596024E-2</v>
          </cell>
          <cell r="I88">
            <v>34299.200612000008</v>
          </cell>
          <cell r="J88">
            <v>1.5622019236699621E-2</v>
          </cell>
          <cell r="K88">
            <v>18491.985000000001</v>
          </cell>
          <cell r="L88">
            <v>3.0162880402197733E-2</v>
          </cell>
        </row>
        <row r="89">
          <cell r="B89" t="str">
            <v>Nicaragua</v>
          </cell>
          <cell r="C89">
            <v>0</v>
          </cell>
          <cell r="D89">
            <v>0</v>
          </cell>
          <cell r="E89">
            <v>0</v>
          </cell>
          <cell r="F89">
            <v>0</v>
          </cell>
          <cell r="G89">
            <v>5.72133</v>
          </cell>
          <cell r="H89">
            <v>3.5782078811158017E-6</v>
          </cell>
          <cell r="I89">
            <v>10.25426</v>
          </cell>
          <cell r="J89">
            <v>4.6704367483734934E-6</v>
          </cell>
          <cell r="K89">
            <v>0</v>
          </cell>
          <cell r="L89">
            <v>0</v>
          </cell>
        </row>
        <row r="90">
          <cell r="B90" t="str">
            <v>Nigeria</v>
          </cell>
          <cell r="C90">
            <v>9867.6394277789223</v>
          </cell>
          <cell r="D90">
            <v>6.2153509635376877E-3</v>
          </cell>
          <cell r="E90">
            <v>65320.632539999999</v>
          </cell>
          <cell r="F90">
            <v>2.5614475395533333E-2</v>
          </cell>
          <cell r="G90">
            <v>68001.243920000008</v>
          </cell>
          <cell r="H90">
            <v>4.2529025055401813E-2</v>
          </cell>
          <cell r="I90">
            <v>176381.31640600003</v>
          </cell>
          <cell r="J90">
            <v>8.0335176001883613E-2</v>
          </cell>
          <cell r="K90">
            <v>12.551909999999999</v>
          </cell>
          <cell r="L90">
            <v>2.0473830156640823E-5</v>
          </cell>
        </row>
        <row r="91">
          <cell r="B91" t="str">
            <v>Pakistan</v>
          </cell>
          <cell r="C91">
            <v>20763.786278856598</v>
          </cell>
          <cell r="D91">
            <v>1.307853007799155E-2</v>
          </cell>
          <cell r="E91">
            <v>76674.758230000007</v>
          </cell>
          <cell r="F91">
            <v>3.0066820111365723E-2</v>
          </cell>
          <cell r="G91">
            <v>26700.990540000003</v>
          </cell>
          <cell r="H91">
            <v>1.6699210635259022E-2</v>
          </cell>
          <cell r="I91">
            <v>98003.608122000005</v>
          </cell>
          <cell r="J91">
            <v>4.4637024304648387E-2</v>
          </cell>
          <cell r="K91">
            <v>240505.19689999998</v>
          </cell>
          <cell r="L91">
            <v>0.39229587792774639</v>
          </cell>
        </row>
        <row r="92">
          <cell r="B92" t="str">
            <v>Panama</v>
          </cell>
          <cell r="C92">
            <v>137.21143000000001</v>
          </cell>
          <cell r="D92">
            <v>8.6425654271281196E-5</v>
          </cell>
          <cell r="E92">
            <v>0</v>
          </cell>
          <cell r="F92">
            <v>0</v>
          </cell>
          <cell r="G92">
            <v>566.99608999999987</v>
          </cell>
          <cell r="H92">
            <v>3.5460808549757562E-4</v>
          </cell>
          <cell r="I92">
            <v>130.97440999999998</v>
          </cell>
          <cell r="J92">
            <v>5.9654006974714577E-5</v>
          </cell>
          <cell r="K92">
            <v>21.585059999999999</v>
          </cell>
          <cell r="L92">
            <v>3.5208096007771048E-5</v>
          </cell>
        </row>
        <row r="93">
          <cell r="B93" t="str">
            <v>Papua New Guinea</v>
          </cell>
          <cell r="C93">
            <v>0</v>
          </cell>
          <cell r="D93">
            <v>0</v>
          </cell>
          <cell r="E93">
            <v>0</v>
          </cell>
          <cell r="F93">
            <v>0</v>
          </cell>
          <cell r="G93">
            <v>60</v>
          </cell>
          <cell r="H93">
            <v>3.7524923901776009E-5</v>
          </cell>
          <cell r="I93">
            <v>678.68650799999989</v>
          </cell>
          <cell r="J93">
            <v>3.0911664104367166E-4</v>
          </cell>
          <cell r="K93">
            <v>45.885069999999999</v>
          </cell>
          <cell r="L93">
            <v>7.4844635589768808E-5</v>
          </cell>
        </row>
        <row r="94">
          <cell r="B94" t="str">
            <v>Paraguay</v>
          </cell>
          <cell r="C94">
            <v>12.173500000000001</v>
          </cell>
          <cell r="D94">
            <v>7.667748250065184E-6</v>
          </cell>
          <cell r="E94">
            <v>0</v>
          </cell>
          <cell r="F94">
            <v>0</v>
          </cell>
          <cell r="G94">
            <v>8.8939000000000004</v>
          </cell>
          <cell r="H94">
            <v>5.5623820115000946E-6</v>
          </cell>
          <cell r="I94">
            <v>91.884050000000002</v>
          </cell>
          <cell r="J94">
            <v>4.1849791570468039E-5</v>
          </cell>
          <cell r="K94">
            <v>8.3652800000000003</v>
          </cell>
          <cell r="L94">
            <v>1.3644881291591826E-5</v>
          </cell>
        </row>
        <row r="95">
          <cell r="B95" t="str">
            <v>Peru</v>
          </cell>
          <cell r="C95">
            <v>622.04302000000007</v>
          </cell>
          <cell r="D95">
            <v>3.9180755559783649E-4</v>
          </cell>
          <cell r="E95">
            <v>0</v>
          </cell>
          <cell r="F95">
            <v>0</v>
          </cell>
          <cell r="G95">
            <v>0</v>
          </cell>
          <cell r="H95">
            <v>0</v>
          </cell>
          <cell r="I95">
            <v>1427.5721899999999</v>
          </cell>
          <cell r="J95">
            <v>6.502064134449513E-4</v>
          </cell>
          <cell r="K95">
            <v>939.48933</v>
          </cell>
          <cell r="L95">
            <v>1.532431715682815E-3</v>
          </cell>
        </row>
        <row r="96">
          <cell r="B96" t="str">
            <v>Philippines</v>
          </cell>
          <cell r="C96">
            <v>2154.3963822512301</v>
          </cell>
          <cell r="D96">
            <v>1.356994216121381E-3</v>
          </cell>
          <cell r="E96">
            <v>895</v>
          </cell>
          <cell r="F96">
            <v>3.5096040236542287E-4</v>
          </cell>
          <cell r="G96">
            <v>882.15634999999997</v>
          </cell>
          <cell r="H96">
            <v>5.5171416505364135E-4</v>
          </cell>
          <cell r="I96">
            <v>1661.46252</v>
          </cell>
          <cell r="J96">
            <v>7.5673482137699171E-4</v>
          </cell>
          <cell r="K96">
            <v>72.681349999999995</v>
          </cell>
          <cell r="L96">
            <v>1.1855292265921014E-4</v>
          </cell>
        </row>
        <row r="97">
          <cell r="B97" t="str">
            <v>Rwanda</v>
          </cell>
          <cell r="C97">
            <v>641.55561389875902</v>
          </cell>
          <cell r="D97">
            <v>4.0409799447913117E-4</v>
          </cell>
          <cell r="E97">
            <v>17776.513760000002</v>
          </cell>
          <cell r="F97">
            <v>6.9707848288984098E-3</v>
          </cell>
          <cell r="G97">
            <v>10447.723700000002</v>
          </cell>
          <cell r="H97">
            <v>6.5341672798213627E-3</v>
          </cell>
          <cell r="I97">
            <v>15045.775740000003</v>
          </cell>
          <cell r="J97">
            <v>6.8527952210966385E-3</v>
          </cell>
          <cell r="K97">
            <v>20321.828730000001</v>
          </cell>
          <cell r="L97">
            <v>3.3147598245236297E-2</v>
          </cell>
        </row>
        <row r="98">
          <cell r="B98" t="str">
            <v>Sao Tome &amp; Principe</v>
          </cell>
          <cell r="C98">
            <v>0</v>
          </cell>
          <cell r="D98">
            <v>0</v>
          </cell>
          <cell r="E98">
            <v>0</v>
          </cell>
          <cell r="F98">
            <v>0</v>
          </cell>
          <cell r="G98">
            <v>0</v>
          </cell>
          <cell r="H98">
            <v>0</v>
          </cell>
          <cell r="I98">
            <v>58.440660000000001</v>
          </cell>
          <cell r="J98">
            <v>2.6617562463132483E-5</v>
          </cell>
          <cell r="K98">
            <v>0</v>
          </cell>
          <cell r="L98">
            <v>0</v>
          </cell>
        </row>
        <row r="99">
          <cell r="B99" t="str">
            <v>Senegal</v>
          </cell>
          <cell r="C99">
            <v>799.84949253171601</v>
          </cell>
          <cell r="D99">
            <v>5.0380289536087325E-4</v>
          </cell>
          <cell r="E99">
            <v>0</v>
          </cell>
          <cell r="F99">
            <v>0</v>
          </cell>
          <cell r="G99">
            <v>655.63023999999996</v>
          </cell>
          <cell r="H99">
            <v>4.1004124772838564E-4</v>
          </cell>
          <cell r="I99">
            <v>164.25766200000001</v>
          </cell>
          <cell r="J99">
            <v>7.4813299136818496E-5</v>
          </cell>
          <cell r="K99">
            <v>0</v>
          </cell>
          <cell r="L99">
            <v>0</v>
          </cell>
        </row>
        <row r="100">
          <cell r="B100" t="str">
            <v>Serbia</v>
          </cell>
          <cell r="C100">
            <v>1633.4060469014448</v>
          </cell>
          <cell r="D100">
            <v>1.0288369292129989E-3</v>
          </cell>
          <cell r="E100">
            <v>0</v>
          </cell>
          <cell r="F100">
            <v>0</v>
          </cell>
          <cell r="G100">
            <v>403.66426999999987</v>
          </cell>
          <cell r="H100">
            <v>2.5245785022693268E-4</v>
          </cell>
          <cell r="I100">
            <v>43.735689999999998</v>
          </cell>
          <cell r="J100">
            <v>1.9919991670922242E-5</v>
          </cell>
          <cell r="K100">
            <v>0</v>
          </cell>
          <cell r="L100">
            <v>0</v>
          </cell>
        </row>
        <row r="101">
          <cell r="B101" t="str">
            <v>Seychelles</v>
          </cell>
          <cell r="C101">
            <v>93.982120000000009</v>
          </cell>
          <cell r="D101">
            <v>5.9196717145226613E-5</v>
          </cell>
          <cell r="E101">
            <v>0</v>
          </cell>
          <cell r="F101">
            <v>0</v>
          </cell>
          <cell r="G101">
            <v>0.22403000000000001</v>
          </cell>
          <cell r="H101">
            <v>1.4011181169524799E-7</v>
          </cell>
          <cell r="I101">
            <v>28.22626</v>
          </cell>
          <cell r="J101">
            <v>1.2856019056776871E-5</v>
          </cell>
          <cell r="K101">
            <v>0</v>
          </cell>
          <cell r="L101">
            <v>0</v>
          </cell>
        </row>
        <row r="102">
          <cell r="B102" t="str">
            <v>Sierra Leone</v>
          </cell>
          <cell r="C102">
            <v>97.943564095221817</v>
          </cell>
          <cell r="D102">
            <v>6.1691920334848996E-5</v>
          </cell>
          <cell r="E102">
            <v>63927.421749999987</v>
          </cell>
          <cell r="F102">
            <v>2.5068149340295061E-2</v>
          </cell>
          <cell r="G102">
            <v>42330.51066</v>
          </cell>
          <cell r="H102">
            <v>2.6474153187330304E-2</v>
          </cell>
          <cell r="I102">
            <v>41370.912310000007</v>
          </cell>
          <cell r="J102">
            <v>1.8842922762477385E-2</v>
          </cell>
          <cell r="K102">
            <v>5000</v>
          </cell>
          <cell r="L102">
            <v>8.1556632244179656E-3</v>
          </cell>
        </row>
        <row r="103">
          <cell r="B103" t="str">
            <v>Solomon Islands</v>
          </cell>
          <cell r="C103">
            <v>82.20899</v>
          </cell>
          <cell r="D103">
            <v>5.1781150795755221E-5</v>
          </cell>
          <cell r="E103">
            <v>0</v>
          </cell>
          <cell r="F103">
            <v>0</v>
          </cell>
          <cell r="G103">
            <v>29.814959999999999</v>
          </cell>
          <cell r="H103">
            <v>1.8646735085574927E-5</v>
          </cell>
          <cell r="I103">
            <v>0</v>
          </cell>
          <cell r="J103">
            <v>0</v>
          </cell>
          <cell r="K103">
            <v>0</v>
          </cell>
          <cell r="L103">
            <v>0</v>
          </cell>
        </row>
        <row r="104">
          <cell r="B104" t="str">
            <v>Somalia</v>
          </cell>
          <cell r="C104">
            <v>2442.3648080000003</v>
          </cell>
          <cell r="D104">
            <v>1.5383774988756553E-3</v>
          </cell>
          <cell r="E104">
            <v>57614.085709999999</v>
          </cell>
          <cell r="F104">
            <v>2.2592472293516828E-2</v>
          </cell>
          <cell r="G104">
            <v>42464.040980000005</v>
          </cell>
          <cell r="H104">
            <v>2.6557665105606632E-2</v>
          </cell>
          <cell r="I104">
            <v>49194.728835173722</v>
          </cell>
          <cell r="J104">
            <v>2.2406382262402599E-2</v>
          </cell>
          <cell r="K104">
            <v>0</v>
          </cell>
          <cell r="L104">
            <v>0</v>
          </cell>
        </row>
        <row r="105">
          <cell r="B105" t="str">
            <v>South Africa</v>
          </cell>
          <cell r="C105">
            <v>4099.6945994918615</v>
          </cell>
          <cell r="D105">
            <v>2.5822833278067443E-3</v>
          </cell>
          <cell r="E105">
            <v>0</v>
          </cell>
          <cell r="F105">
            <v>0</v>
          </cell>
          <cell r="G105">
            <v>3093.0271700000012</v>
          </cell>
          <cell r="H105">
            <v>1.9344268196729276E-3</v>
          </cell>
          <cell r="I105">
            <v>5024.9778619999997</v>
          </cell>
          <cell r="J105">
            <v>2.2886918477245622E-3</v>
          </cell>
          <cell r="K105">
            <v>68.581000000000003</v>
          </cell>
          <cell r="L105">
            <v>1.1186470791876171E-4</v>
          </cell>
        </row>
        <row r="106">
          <cell r="B106" t="str">
            <v>South Sudan</v>
          </cell>
          <cell r="C106">
            <v>3616.2707056148993</v>
          </cell>
          <cell r="D106">
            <v>2.2777880950212042E-3</v>
          </cell>
          <cell r="E106">
            <v>86879.163540000009</v>
          </cell>
          <cell r="F106">
            <v>3.406831976890478E-2</v>
          </cell>
          <cell r="G106">
            <v>25440.296049999997</v>
          </cell>
          <cell r="H106">
            <v>1.5910752888581712E-2</v>
          </cell>
          <cell r="I106">
            <v>44957.49412000001</v>
          </cell>
          <cell r="J106">
            <v>2.0476478327332574E-2</v>
          </cell>
          <cell r="K106">
            <v>0</v>
          </cell>
          <cell r="L106">
            <v>0</v>
          </cell>
        </row>
        <row r="107">
          <cell r="B107" t="str">
            <v>Sri Lanka</v>
          </cell>
          <cell r="C107">
            <v>3252.7364925182701</v>
          </cell>
          <cell r="D107">
            <v>2.0488080296077651E-3</v>
          </cell>
          <cell r="E107">
            <v>0</v>
          </cell>
          <cell r="F107">
            <v>0</v>
          </cell>
          <cell r="G107">
            <v>2216.8396200000002</v>
          </cell>
          <cell r="H107">
            <v>1.3864456340490342E-3</v>
          </cell>
          <cell r="I107">
            <v>22.622599999999998</v>
          </cell>
          <cell r="J107">
            <v>1.0303758865462175E-5</v>
          </cell>
          <cell r="K107">
            <v>0</v>
          </cell>
          <cell r="L107">
            <v>0</v>
          </cell>
        </row>
        <row r="108">
          <cell r="B108" t="str">
            <v>St. Helena</v>
          </cell>
          <cell r="C108">
            <v>33.503050000000002</v>
          </cell>
          <cell r="D108">
            <v>2.110263712238439E-5</v>
          </cell>
          <cell r="E108">
            <v>0</v>
          </cell>
          <cell r="F108">
            <v>0</v>
          </cell>
          <cell r="G108">
            <v>0</v>
          </cell>
          <cell r="H108">
            <v>0</v>
          </cell>
          <cell r="I108">
            <v>62575.381079999985</v>
          </cell>
          <cell r="J108">
            <v>2.8500775223127491E-2</v>
          </cell>
          <cell r="K108">
            <v>12360.649450000001</v>
          </cell>
          <cell r="L108">
            <v>2.0161858829857434E-2</v>
          </cell>
        </row>
        <row r="109">
          <cell r="B109" t="str">
            <v>St. Lucia</v>
          </cell>
          <cell r="C109">
            <v>42.71031</v>
          </cell>
          <cell r="D109">
            <v>2.6902033495892018E-5</v>
          </cell>
          <cell r="E109">
            <v>0</v>
          </cell>
          <cell r="F109">
            <v>0</v>
          </cell>
          <cell r="G109">
            <v>0</v>
          </cell>
          <cell r="H109">
            <v>0</v>
          </cell>
          <cell r="I109">
            <v>0</v>
          </cell>
          <cell r="J109">
            <v>0</v>
          </cell>
          <cell r="K109">
            <v>0</v>
          </cell>
          <cell r="L109">
            <v>0</v>
          </cell>
        </row>
        <row r="110">
          <cell r="B110" t="str">
            <v>St.Vincent &amp; Grenadines</v>
          </cell>
          <cell r="C110">
            <v>5.8799999999999998E-2</v>
          </cell>
          <cell r="D110">
            <v>3.7036480642693782E-8</v>
          </cell>
          <cell r="E110">
            <v>0</v>
          </cell>
          <cell r="F110">
            <v>0</v>
          </cell>
          <cell r="G110">
            <v>0</v>
          </cell>
          <cell r="H110">
            <v>0</v>
          </cell>
          <cell r="I110">
            <v>0</v>
          </cell>
          <cell r="J110">
            <v>0</v>
          </cell>
          <cell r="K110">
            <v>0</v>
          </cell>
          <cell r="L110">
            <v>0</v>
          </cell>
        </row>
        <row r="111">
          <cell r="B111" t="str">
            <v>Sudan</v>
          </cell>
          <cell r="C111">
            <v>1787.0504210490299</v>
          </cell>
          <cell r="D111">
            <v>1.1256132368486424E-3</v>
          </cell>
          <cell r="E111">
            <v>47504.424760000024</v>
          </cell>
          <cell r="F111">
            <v>1.862812517084644E-2</v>
          </cell>
          <cell r="G111">
            <v>12543.449139999997</v>
          </cell>
          <cell r="H111">
            <v>7.8448662407382928E-3</v>
          </cell>
          <cell r="I111">
            <v>3117.7969500000008</v>
          </cell>
          <cell r="J111">
            <v>1.4200413729754072E-3</v>
          </cell>
          <cell r="K111">
            <v>0</v>
          </cell>
          <cell r="L111">
            <v>0</v>
          </cell>
        </row>
        <row r="112">
          <cell r="B112" t="str">
            <v>Swaziland</v>
          </cell>
          <cell r="C112">
            <v>4.3854499999999996</v>
          </cell>
          <cell r="D112">
            <v>2.762272687661589E-6</v>
          </cell>
          <cell r="E112">
            <v>0</v>
          </cell>
          <cell r="F112">
            <v>0</v>
          </cell>
          <cell r="G112">
            <v>0</v>
          </cell>
          <cell r="H112">
            <v>0</v>
          </cell>
          <cell r="I112">
            <v>0</v>
          </cell>
          <cell r="J112">
            <v>0</v>
          </cell>
          <cell r="K112">
            <v>0</v>
          </cell>
          <cell r="L112">
            <v>0</v>
          </cell>
        </row>
        <row r="113">
          <cell r="B113" t="str">
            <v>Syria</v>
          </cell>
          <cell r="C113">
            <v>61506.129794119246</v>
          </cell>
          <cell r="D113">
            <v>3.8740996352498454E-2</v>
          </cell>
          <cell r="E113">
            <v>119970.93198000002</v>
          </cell>
          <cell r="F113">
            <v>4.7044744759615183E-2</v>
          </cell>
          <cell r="G113">
            <v>104442.17211000004</v>
          </cell>
          <cell r="H113">
            <v>6.5319742676065731E-2</v>
          </cell>
          <cell r="I113">
            <v>61575.74936999999</v>
          </cell>
          <cell r="J113">
            <v>2.8045479894822634E-2</v>
          </cell>
          <cell r="K113">
            <v>15.2324</v>
          </cell>
          <cell r="L113">
            <v>2.484606489992485E-5</v>
          </cell>
        </row>
        <row r="114">
          <cell r="B114" t="str">
            <v>Tajikistan</v>
          </cell>
          <cell r="C114">
            <v>11.04031</v>
          </cell>
          <cell r="D114">
            <v>6.9539834626588199E-6</v>
          </cell>
          <cell r="E114">
            <v>869.98547999999994</v>
          </cell>
          <cell r="F114">
            <v>3.4115134537751455E-4</v>
          </cell>
          <cell r="G114">
            <v>705.01829999999995</v>
          </cell>
          <cell r="H114">
            <v>4.4092930094765813E-4</v>
          </cell>
          <cell r="I114">
            <v>2806.7969700000003</v>
          </cell>
          <cell r="J114">
            <v>1.2783923670661142E-3</v>
          </cell>
          <cell r="K114">
            <v>0</v>
          </cell>
          <cell r="L114">
            <v>0</v>
          </cell>
        </row>
        <row r="115">
          <cell r="B115" t="str">
            <v>Tanzania</v>
          </cell>
          <cell r="C115">
            <v>35978.717244960164</v>
          </cell>
          <cell r="D115">
            <v>2.2661990897821772E-2</v>
          </cell>
          <cell r="E115">
            <v>19834</v>
          </cell>
          <cell r="F115">
            <v>7.7775962240399961E-3</v>
          </cell>
          <cell r="G115">
            <v>27680.981769999999</v>
          </cell>
          <cell r="H115">
            <v>1.7312112240761648E-2</v>
          </cell>
          <cell r="I115">
            <v>40502.103095999999</v>
          </cell>
          <cell r="J115">
            <v>1.8447212249930296E-2</v>
          </cell>
          <cell r="K115">
            <v>62213.685420000002</v>
          </cell>
          <cell r="L115">
            <v>0.10147877324708045</v>
          </cell>
        </row>
        <row r="116">
          <cell r="B116" t="str">
            <v>Thailand</v>
          </cell>
          <cell r="C116">
            <v>3218.7933065729399</v>
          </cell>
          <cell r="D116">
            <v>2.0274281631245069E-3</v>
          </cell>
          <cell r="E116">
            <v>31.549999999999997</v>
          </cell>
          <cell r="F116">
            <v>1.2371844351540885E-5</v>
          </cell>
          <cell r="G116">
            <v>2080.1727900000001</v>
          </cell>
          <cell r="H116">
            <v>1.3009720941215847E-3</v>
          </cell>
          <cell r="I116">
            <v>1378.7410400000003</v>
          </cell>
          <cell r="J116">
            <v>6.2796562791529471E-4</v>
          </cell>
          <cell r="K116">
            <v>0</v>
          </cell>
          <cell r="L116">
            <v>0</v>
          </cell>
        </row>
        <row r="117">
          <cell r="B117" t="str">
            <v>Timor-Leste</v>
          </cell>
          <cell r="C117">
            <v>0</v>
          </cell>
          <cell r="D117">
            <v>0</v>
          </cell>
          <cell r="E117">
            <v>0</v>
          </cell>
          <cell r="F117">
            <v>0</v>
          </cell>
          <cell r="G117">
            <v>18.38869</v>
          </cell>
          <cell r="H117">
            <v>1.150056988172249E-5</v>
          </cell>
          <cell r="I117">
            <v>0</v>
          </cell>
          <cell r="J117">
            <v>0</v>
          </cell>
          <cell r="K117">
            <v>0</v>
          </cell>
          <cell r="L117">
            <v>0</v>
          </cell>
        </row>
        <row r="118">
          <cell r="B118" t="str">
            <v>Tunisia</v>
          </cell>
          <cell r="C118">
            <v>2258.0027904670696</v>
          </cell>
          <cell r="D118">
            <v>1.4222530040864316E-3</v>
          </cell>
          <cell r="E118">
            <v>3360.73</v>
          </cell>
          <cell r="F118">
            <v>1.3178582715548017E-3</v>
          </cell>
          <cell r="G118">
            <v>985.69922000000008</v>
          </cell>
          <cell r="H118">
            <v>6.1647147034233284E-4</v>
          </cell>
          <cell r="I118">
            <v>3233.7058200000001</v>
          </cell>
          <cell r="J118">
            <v>1.472833582838473E-3</v>
          </cell>
          <cell r="K118">
            <v>0</v>
          </cell>
          <cell r="L118">
            <v>0</v>
          </cell>
        </row>
        <row r="119">
          <cell r="B119" t="str">
            <v>Turkey</v>
          </cell>
          <cell r="C119">
            <v>3573.7278195565405</v>
          </cell>
          <cell r="D119">
            <v>2.2509915171983344E-3</v>
          </cell>
          <cell r="E119">
            <v>84063.179520000005</v>
          </cell>
          <cell r="F119">
            <v>3.2964075204978745E-2</v>
          </cell>
          <cell r="G119">
            <v>8131.8522300000013</v>
          </cell>
          <cell r="H119">
            <v>5.0857856018539597E-3</v>
          </cell>
          <cell r="I119">
            <v>1947.6523699999998</v>
          </cell>
          <cell r="J119">
            <v>8.8708372928955647E-4</v>
          </cell>
          <cell r="K119">
            <v>315.10388999999998</v>
          </cell>
          <cell r="L119">
            <v>5.139762415088088E-4</v>
          </cell>
        </row>
        <row r="120">
          <cell r="B120" t="str">
            <v>Turkmenistan</v>
          </cell>
          <cell r="C120">
            <v>36.188189999999999</v>
          </cell>
          <cell r="D120">
            <v>2.2793931946073549E-5</v>
          </cell>
          <cell r="E120">
            <v>0</v>
          </cell>
          <cell r="F120">
            <v>0</v>
          </cell>
          <cell r="G120">
            <v>31.27722</v>
          </cell>
          <cell r="H120">
            <v>1.956125500598511E-5</v>
          </cell>
          <cell r="I120">
            <v>13.1</v>
          </cell>
          <cell r="J120">
            <v>5.9665662274696334E-6</v>
          </cell>
          <cell r="K120">
            <v>3.29</v>
          </cell>
          <cell r="L120">
            <v>5.366426401667021E-6</v>
          </cell>
        </row>
        <row r="121">
          <cell r="B121" t="str">
            <v>Uganda</v>
          </cell>
          <cell r="C121">
            <v>2255.1110854088001</v>
          </cell>
          <cell r="D121">
            <v>1.4204315996916188E-3</v>
          </cell>
          <cell r="E121">
            <v>42807.990040000004</v>
          </cell>
          <cell r="F121">
            <v>1.6786490959657448E-2</v>
          </cell>
          <cell r="G121">
            <v>16097.053600000005</v>
          </cell>
          <cell r="H121">
            <v>1.0067345189713495E-2</v>
          </cell>
          <cell r="I121">
            <v>49741.292140000012</v>
          </cell>
          <cell r="J121">
            <v>2.2655321663604944E-2</v>
          </cell>
          <cell r="K121">
            <v>-2.3027799999999998</v>
          </cell>
          <cell r="L121">
            <v>-3.7561396319850402E-6</v>
          </cell>
        </row>
        <row r="122">
          <cell r="B122" t="str">
            <v>Ukraine</v>
          </cell>
          <cell r="C122">
            <v>7737.9220207609897</v>
          </cell>
          <cell r="D122">
            <v>4.8739013458603464E-3</v>
          </cell>
          <cell r="E122">
            <v>9387.9872500000019</v>
          </cell>
          <cell r="F122">
            <v>3.6813539471077768E-3</v>
          </cell>
          <cell r="G122">
            <v>12273.278130000002</v>
          </cell>
          <cell r="H122">
            <v>7.6758971308930309E-3</v>
          </cell>
          <cell r="I122">
            <v>2215.5764399999998</v>
          </cell>
          <cell r="J122">
            <v>1.0091132489527786E-3</v>
          </cell>
          <cell r="K122">
            <v>0</v>
          </cell>
          <cell r="L122">
            <v>0</v>
          </cell>
        </row>
        <row r="123">
          <cell r="B123" t="str">
            <v>Uruguay</v>
          </cell>
          <cell r="C123">
            <v>188.92174552875198</v>
          </cell>
          <cell r="D123">
            <v>1.1899654032754326E-4</v>
          </cell>
          <cell r="E123">
            <v>0</v>
          </cell>
          <cell r="F123">
            <v>0</v>
          </cell>
          <cell r="G123">
            <v>0</v>
          </cell>
          <cell r="H123">
            <v>0</v>
          </cell>
          <cell r="I123">
            <v>83.937120000000007</v>
          </cell>
          <cell r="J123">
            <v>3.8230258429241675E-5</v>
          </cell>
          <cell r="K123">
            <v>421.15387999999996</v>
          </cell>
          <cell r="L123">
            <v>6.869578421873874E-4</v>
          </cell>
        </row>
        <row r="124">
          <cell r="B124" t="str">
            <v>Uzbekistan</v>
          </cell>
          <cell r="C124">
            <v>985.62428361280399</v>
          </cell>
          <cell r="D124">
            <v>6.2081725681963507E-4</v>
          </cell>
          <cell r="E124">
            <v>14.5</v>
          </cell>
          <cell r="F124">
            <v>5.6859506528476339E-6</v>
          </cell>
          <cell r="G124">
            <v>-28.425439999999995</v>
          </cell>
          <cell r="H124">
            <v>-1.777770788124166E-5</v>
          </cell>
          <cell r="I124">
            <v>10.469050000000001</v>
          </cell>
          <cell r="J124">
            <v>4.7682656613504561E-6</v>
          </cell>
          <cell r="K124">
            <v>0</v>
          </cell>
          <cell r="L124">
            <v>0</v>
          </cell>
        </row>
        <row r="125">
          <cell r="B125" t="str">
            <v>Vanuatu</v>
          </cell>
          <cell r="C125">
            <v>47.500500000000002</v>
          </cell>
          <cell r="D125">
            <v>2.9919240625310817E-5</v>
          </cell>
          <cell r="E125">
            <v>0</v>
          </cell>
          <cell r="F125">
            <v>0</v>
          </cell>
          <cell r="G125">
            <v>891.90426000000002</v>
          </cell>
          <cell r="H125">
            <v>5.5781065806949739E-4</v>
          </cell>
          <cell r="I125">
            <v>20.430820000000001</v>
          </cell>
          <cell r="J125">
            <v>9.3054840161458884E-6</v>
          </cell>
          <cell r="K125">
            <v>0</v>
          </cell>
          <cell r="L125">
            <v>0</v>
          </cell>
        </row>
        <row r="126">
          <cell r="B126" t="str">
            <v>Venezuela</v>
          </cell>
          <cell r="C126">
            <v>612.86293336546601</v>
          </cell>
          <cell r="D126">
            <v>3.8602527496963627E-4</v>
          </cell>
          <cell r="E126">
            <v>0</v>
          </cell>
          <cell r="F126">
            <v>0</v>
          </cell>
          <cell r="G126">
            <v>196.82214999999999</v>
          </cell>
          <cell r="H126">
            <v>1.2309560334889904E-4</v>
          </cell>
          <cell r="I126">
            <v>194.38598999999999</v>
          </cell>
          <cell r="J126">
            <v>8.8535639925744249E-5</v>
          </cell>
          <cell r="K126">
            <v>-7.1559999999999999E-2</v>
          </cell>
          <cell r="L126">
            <v>-1.1672385206786993E-7</v>
          </cell>
        </row>
        <row r="127">
          <cell r="B127" t="str">
            <v>Vietnam</v>
          </cell>
          <cell r="C127">
            <v>2739.75527787274</v>
          </cell>
          <cell r="D127">
            <v>1.7256954645348953E-3</v>
          </cell>
          <cell r="E127">
            <v>71.316500000000005</v>
          </cell>
          <cell r="F127">
            <v>2.7965662050607466E-5</v>
          </cell>
          <cell r="G127">
            <v>3371.89833</v>
          </cell>
          <cell r="H127">
            <v>2.10883713729626E-3</v>
          </cell>
          <cell r="I127">
            <v>2604.6593819999998</v>
          </cell>
          <cell r="J127">
            <v>1.1863261605116889E-3</v>
          </cell>
          <cell r="K127">
            <v>378.36340999999993</v>
          </cell>
          <cell r="L127">
            <v>6.1716090968047521E-4</v>
          </cell>
        </row>
        <row r="128">
          <cell r="B128" t="str">
            <v>West Bank &amp; Gaza Strip</v>
          </cell>
          <cell r="C128">
            <v>3225.9559689160201</v>
          </cell>
          <cell r="D128">
            <v>2.0319397244377663E-3</v>
          </cell>
          <cell r="E128">
            <v>4107.58014</v>
          </cell>
          <cell r="F128">
            <v>1.610723998528067E-3</v>
          </cell>
          <cell r="G128">
            <v>1806.4655399999999</v>
          </cell>
          <cell r="H128">
            <v>1.1297913653280118E-3</v>
          </cell>
          <cell r="I128">
            <v>13407.488840000002</v>
          </cell>
          <cell r="J128">
            <v>6.1066160387725213E-3</v>
          </cell>
          <cell r="K128">
            <v>181.25417000000002</v>
          </cell>
          <cell r="L128">
            <v>2.9564959370828044E-4</v>
          </cell>
        </row>
        <row r="129">
          <cell r="B129" t="str">
            <v>Yemen</v>
          </cell>
          <cell r="C129">
            <v>1340.33840471849</v>
          </cell>
          <cell r="D129">
            <v>8.4424179219413985E-4</v>
          </cell>
          <cell r="E129">
            <v>81544.37993000001</v>
          </cell>
          <cell r="F129">
            <v>3.1976366917175106E-2</v>
          </cell>
          <cell r="G129">
            <v>34598.515090000008</v>
          </cell>
          <cell r="H129">
            <v>2.1638444097778323E-2</v>
          </cell>
          <cell r="I129">
            <v>9366.7048799999993</v>
          </cell>
          <cell r="J129">
            <v>4.2661881679147331E-3</v>
          </cell>
          <cell r="K129">
            <v>0</v>
          </cell>
          <cell r="L129">
            <v>0</v>
          </cell>
        </row>
        <row r="130">
          <cell r="B130" t="str">
            <v>Zambia</v>
          </cell>
          <cell r="C130">
            <v>755.52233185590205</v>
          </cell>
          <cell r="D130">
            <v>4.7588245270244867E-4</v>
          </cell>
          <cell r="E130">
            <v>8174.0174399999996</v>
          </cell>
          <cell r="F130">
            <v>3.2053144689210989E-3</v>
          </cell>
          <cell r="G130">
            <v>16941.738850000002</v>
          </cell>
          <cell r="H130">
            <v>1.0595624351833538E-2</v>
          </cell>
          <cell r="I130">
            <v>23076.494410000003</v>
          </cell>
          <cell r="J130">
            <v>1.0510491007259376E-2</v>
          </cell>
          <cell r="K130">
            <v>8894.8497200000002</v>
          </cell>
          <cell r="L130">
            <v>1.4508679749625688E-2</v>
          </cell>
        </row>
        <row r="131">
          <cell r="B131" t="str">
            <v>Zimbabwe</v>
          </cell>
          <cell r="C131">
            <v>1650.8110015945399</v>
          </cell>
          <cell r="D131">
            <v>1.0397998249201039E-3</v>
          </cell>
          <cell r="E131">
            <v>48959.144279999986</v>
          </cell>
          <cell r="F131">
            <v>1.9198570922877752E-2</v>
          </cell>
          <cell r="G131">
            <v>36226.20915000001</v>
          </cell>
          <cell r="H131">
            <v>2.2656429026726203E-2</v>
          </cell>
          <cell r="I131">
            <v>12906.829640000004</v>
          </cell>
          <cell r="J131">
            <v>5.8785842621166462E-3</v>
          </cell>
          <cell r="K131">
            <v>0</v>
          </cell>
          <cell r="L131">
            <v>0</v>
          </cell>
        </row>
        <row r="132">
          <cell r="B132" t="str">
            <v>Grand Total</v>
          </cell>
          <cell r="C132">
            <v>1587623.8503130972</v>
          </cell>
          <cell r="D132">
            <v>1</v>
          </cell>
          <cell r="E132">
            <v>2550145.2413657727</v>
          </cell>
          <cell r="F132">
            <v>1</v>
          </cell>
          <cell r="G132">
            <v>1598937.2865100007</v>
          </cell>
          <cell r="H132">
            <v>1</v>
          </cell>
          <cell r="I132">
            <v>2195567.6850930708</v>
          </cell>
          <cell r="J132">
            <v>1</v>
          </cell>
          <cell r="K132">
            <v>613070.92536999995</v>
          </cell>
          <cell r="L132">
            <v>1</v>
          </cell>
        </row>
      </sheetData>
      <sheetData sheetId="53" refreshError="1"/>
      <sheetData sheetId="54" refreshError="1">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0.34920911884273742</v>
          </cell>
          <cell r="AQ7">
            <v>2759071.9747713855</v>
          </cell>
          <cell r="AR7">
            <v>0.35974861338804731</v>
          </cell>
          <cell r="AS7">
            <v>914285.77782000042</v>
          </cell>
          <cell r="AT7">
            <v>0.35852302174378875</v>
          </cell>
          <cell r="AU7">
            <v>1937957.9635708854</v>
          </cell>
          <cell r="AV7">
            <v>0.32325160883057047</v>
          </cell>
          <cell r="AW7">
            <v>2852243.7413908872</v>
          </cell>
          <cell r="AX7">
            <v>0.33377748296629461</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2.1453482185532641E-2</v>
          </cell>
          <cell r="AQ8">
            <v>159195.61851133345</v>
          </cell>
          <cell r="AR8">
            <v>2.075712541774128E-2</v>
          </cell>
          <cell r="AS8">
            <v>111276.97680577065</v>
          </cell>
          <cell r="AT8">
            <v>4.3635544752805705E-2</v>
          </cell>
          <cell r="AU8">
            <v>130919.68771886459</v>
          </cell>
          <cell r="AV8">
            <v>2.1837418807960071E-2</v>
          </cell>
          <cell r="AW8">
            <v>242196.66452463521</v>
          </cell>
          <cell r="AX8">
            <v>2.8342526234606983E-2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0.23410238100204434</v>
          </cell>
          <cell r="AQ9">
            <v>2084431.7953811719</v>
          </cell>
          <cell r="AR9">
            <v>0.27178393856596222</v>
          </cell>
          <cell r="AS9">
            <v>867109.61424999998</v>
          </cell>
          <cell r="AT9">
            <v>0.34002361911967216</v>
          </cell>
          <cell r="AU9">
            <v>1472726.7187748847</v>
          </cell>
          <cell r="AV9">
            <v>0.24565098426312457</v>
          </cell>
          <cell r="AW9">
            <v>2339836.3330248906</v>
          </cell>
          <cell r="AX9">
            <v>0.27381414514360125</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2123792.4132389999</v>
          </cell>
          <cell r="AP10">
            <v>0.38535687070822727</v>
          </cell>
          <cell r="AQ10">
            <v>2603403.325093003</v>
          </cell>
          <cell r="AR10">
            <v>0.33945136076765192</v>
          </cell>
          <cell r="AS10">
            <v>563546.10484000016</v>
          </cell>
          <cell r="AT10">
            <v>0.22098588570515446</v>
          </cell>
          <cell r="AU10">
            <v>2382951.8902917425</v>
          </cell>
          <cell r="AV10">
            <v>0.39747664644041669</v>
          </cell>
          <cell r="AW10">
            <v>2946497.9951317445</v>
          </cell>
          <cell r="AX10">
            <v>0.34480737747213669</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8.3740105340409238E-3</v>
          </cell>
          <cell r="AQ11">
            <v>55051.996956705887</v>
          </cell>
          <cell r="AR11">
            <v>7.1780945732881638E-3</v>
          </cell>
          <cell r="AS11">
            <v>93926.767650000009</v>
          </cell>
          <cell r="AT11">
            <v>3.6831928678578311E-2</v>
          </cell>
          <cell r="AU11">
            <v>64893.208431787709</v>
          </cell>
          <cell r="AV11">
            <v>1.0824194550175359E-2</v>
          </cell>
          <cell r="AW11">
            <v>158819.97608178752</v>
          </cell>
          <cell r="AX11">
            <v>1.8585554625670155E-2</v>
          </cell>
        </row>
        <row r="12">
          <cell r="B12" t="str">
            <v>Pacific</v>
          </cell>
          <cell r="C12">
            <v>0</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M12">
            <v>0</v>
          </cell>
          <cell r="AN12">
            <v>0</v>
          </cell>
          <cell r="AO12">
            <v>8289.6515229999986</v>
          </cell>
          <cell r="AP12">
            <v>1.5041367274182273E-3</v>
          </cell>
          <cell r="AQ12">
            <v>8289.6515229999986</v>
          </cell>
          <cell r="AR12">
            <v>1.0808672873118743E-3</v>
          </cell>
          <cell r="AS12">
            <v>0</v>
          </cell>
          <cell r="AT12">
            <v>0</v>
          </cell>
          <cell r="AU12">
            <v>5750.2784980000006</v>
          </cell>
          <cell r="AV12">
            <v>9.5914710775115667E-4</v>
          </cell>
          <cell r="AW12">
            <v>5750.2784980000006</v>
          </cell>
          <cell r="AX12">
            <v>6.7291355768974294E-4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1986599.1365257711</v>
          </cell>
          <cell r="AT13">
            <v>1</v>
          </cell>
          <cell r="AU13">
            <v>3612247.8569944226</v>
          </cell>
          <cell r="AV13">
            <v>1</v>
          </cell>
          <cell r="AW13">
            <v>5598846.9935202012</v>
          </cell>
          <cell r="AX13">
            <v>1</v>
          </cell>
        </row>
      </sheetData>
      <sheetData sheetId="55" refreshError="1">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475938.5627009999</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689499.44431761326</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429938.57581153419</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9036.1192300000039</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79299.78025999997</v>
          </cell>
        </row>
        <row r="21">
          <cell r="E21">
            <v>0</v>
          </cell>
          <cell r="G21">
            <v>0</v>
          </cell>
          <cell r="I21">
            <v>0</v>
          </cell>
          <cell r="K21">
            <v>0</v>
          </cell>
          <cell r="M21">
            <v>0</v>
          </cell>
          <cell r="O21">
            <v>0</v>
          </cell>
          <cell r="P21">
            <v>4244.4736800000001</v>
          </cell>
          <cell r="Q21">
            <v>5.5342649082888945E-4</v>
          </cell>
          <cell r="R21">
            <v>31.357479999999999</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89760.044259999995</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94194.259939999989</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45622.683469999996</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828381.13451790728</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18535.689980000003</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469538.69531092281</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420047.75963000004</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56" refreshError="1"/>
      <sheetData sheetId="57" refreshError="1">
        <row r="9">
          <cell r="B9" t="str">
            <v>Advance Market Commitments</v>
          </cell>
          <cell r="C9" t="str">
            <v>ChannelCode</v>
          </cell>
          <cell r="D9" t="str">
            <v>44006</v>
          </cell>
          <cell r="E9">
            <v>0</v>
          </cell>
          <cell r="F9">
            <v>0</v>
          </cell>
          <cell r="G9">
            <v>0</v>
          </cell>
          <cell r="H9">
            <v>0</v>
          </cell>
          <cell r="I9">
            <v>0</v>
          </cell>
          <cell r="J9">
            <v>0</v>
          </cell>
          <cell r="K9">
            <v>39963.172429999999</v>
          </cell>
          <cell r="L9">
            <v>1</v>
          </cell>
          <cell r="M9">
            <v>0</v>
          </cell>
          <cell r="N9">
            <v>0</v>
          </cell>
          <cell r="O9">
            <v>39963.172429999999</v>
          </cell>
          <cell r="P9">
            <v>1</v>
          </cell>
          <cell r="Q9">
            <v>39963.172429999999</v>
          </cell>
          <cell r="R9">
            <v>1</v>
          </cell>
          <cell r="S9">
            <v>0</v>
          </cell>
          <cell r="T9">
            <v>0</v>
          </cell>
          <cell r="U9">
            <v>39963.172429999999</v>
          </cell>
          <cell r="V9">
            <v>1</v>
          </cell>
          <cell r="W9">
            <v>0</v>
          </cell>
          <cell r="X9">
            <v>0</v>
          </cell>
          <cell r="Y9">
            <v>0</v>
          </cell>
          <cell r="Z9">
            <v>0</v>
          </cell>
          <cell r="AA9">
            <v>0</v>
          </cell>
          <cell r="AB9">
            <v>0</v>
          </cell>
          <cell r="AC9">
            <v>26334.56523</v>
          </cell>
          <cell r="AD9">
            <v>1</v>
          </cell>
          <cell r="AE9">
            <v>0</v>
          </cell>
          <cell r="AF9">
            <v>0</v>
          </cell>
          <cell r="AG9">
            <v>26334.56523</v>
          </cell>
          <cell r="AH9">
            <v>1</v>
          </cell>
          <cell r="AI9">
            <v>26334.56523</v>
          </cell>
          <cell r="AJ9">
            <v>1</v>
          </cell>
          <cell r="AK9">
            <v>0</v>
          </cell>
          <cell r="AL9">
            <v>0</v>
          </cell>
          <cell r="AM9">
            <v>26334.56523</v>
          </cell>
          <cell r="AN9">
            <v>1</v>
          </cell>
        </row>
        <row r="10">
          <cell r="B10" t="str">
            <v>African Development Bank</v>
          </cell>
          <cell r="C10" t="str">
            <v>ChannelCode</v>
          </cell>
          <cell r="D10" t="str">
            <v>46002</v>
          </cell>
          <cell r="E10">
            <v>7450</v>
          </cell>
          <cell r="F10">
            <v>1</v>
          </cell>
          <cell r="G10">
            <v>0</v>
          </cell>
          <cell r="H10">
            <v>0</v>
          </cell>
          <cell r="I10">
            <v>7450</v>
          </cell>
          <cell r="J10">
            <v>1</v>
          </cell>
          <cell r="K10">
            <v>6392.4525599999997</v>
          </cell>
          <cell r="L10">
            <v>1</v>
          </cell>
          <cell r="M10">
            <v>0</v>
          </cell>
          <cell r="N10">
            <v>0</v>
          </cell>
          <cell r="O10">
            <v>6392.4525599999997</v>
          </cell>
          <cell r="P10">
            <v>1</v>
          </cell>
          <cell r="Q10">
            <v>13842.45256</v>
          </cell>
          <cell r="R10">
            <v>1</v>
          </cell>
          <cell r="S10">
            <v>0</v>
          </cell>
          <cell r="T10">
            <v>0</v>
          </cell>
          <cell r="U10">
            <v>13842.45256</v>
          </cell>
          <cell r="V10">
            <v>1</v>
          </cell>
          <cell r="W10">
            <v>2825.7349999999997</v>
          </cell>
          <cell r="X10">
            <v>1</v>
          </cell>
          <cell r="Y10">
            <v>0</v>
          </cell>
          <cell r="Z10">
            <v>0</v>
          </cell>
          <cell r="AA10">
            <v>2825.7349999999997</v>
          </cell>
          <cell r="AB10">
            <v>1</v>
          </cell>
          <cell r="AC10">
            <v>6392.4525599999997</v>
          </cell>
          <cell r="AD10">
            <v>1</v>
          </cell>
          <cell r="AE10">
            <v>0</v>
          </cell>
          <cell r="AF10">
            <v>0</v>
          </cell>
          <cell r="AG10">
            <v>6392.4525599999997</v>
          </cell>
          <cell r="AH10">
            <v>1</v>
          </cell>
          <cell r="AI10">
            <v>9218.1875600000003</v>
          </cell>
          <cell r="AJ10">
            <v>1</v>
          </cell>
          <cell r="AK10">
            <v>0</v>
          </cell>
          <cell r="AL10">
            <v>0</v>
          </cell>
          <cell r="AM10">
            <v>9218.1875600000003</v>
          </cell>
          <cell r="AN10">
            <v>1</v>
          </cell>
        </row>
        <row r="11">
          <cell r="B11" t="str">
            <v>African Development Fund</v>
          </cell>
          <cell r="C11" t="str">
            <v>ChannelCode</v>
          </cell>
          <cell r="D11" t="str">
            <v>46003</v>
          </cell>
          <cell r="E11">
            <v>0</v>
          </cell>
          <cell r="F11">
            <v>0</v>
          </cell>
          <cell r="G11">
            <v>0</v>
          </cell>
          <cell r="H11">
            <v>0</v>
          </cell>
          <cell r="I11">
            <v>0</v>
          </cell>
          <cell r="J11">
            <v>0</v>
          </cell>
          <cell r="K11">
            <v>212488.47771000001</v>
          </cell>
          <cell r="L11">
            <v>1</v>
          </cell>
          <cell r="M11">
            <v>0</v>
          </cell>
          <cell r="N11">
            <v>0</v>
          </cell>
          <cell r="O11">
            <v>212488.47771000001</v>
          </cell>
          <cell r="P11">
            <v>1</v>
          </cell>
          <cell r="Q11">
            <v>212488.47771000001</v>
          </cell>
          <cell r="R11">
            <v>1</v>
          </cell>
          <cell r="S11">
            <v>0</v>
          </cell>
          <cell r="T11">
            <v>0</v>
          </cell>
          <cell r="U11">
            <v>212488.47771000001</v>
          </cell>
          <cell r="V11">
            <v>1</v>
          </cell>
          <cell r="W11">
            <v>1500</v>
          </cell>
          <cell r="X11">
            <v>1</v>
          </cell>
          <cell r="Y11">
            <v>0</v>
          </cell>
          <cell r="Z11">
            <v>0</v>
          </cell>
          <cell r="AA11">
            <v>1500</v>
          </cell>
          <cell r="AB11">
            <v>1</v>
          </cell>
          <cell r="AC11">
            <v>213630.70553000001</v>
          </cell>
          <cell r="AD11">
            <v>1</v>
          </cell>
          <cell r="AE11">
            <v>0</v>
          </cell>
          <cell r="AF11">
            <v>0</v>
          </cell>
          <cell r="AG11">
            <v>213630.70553000001</v>
          </cell>
          <cell r="AH11">
            <v>1</v>
          </cell>
          <cell r="AI11">
            <v>215130.70553000001</v>
          </cell>
          <cell r="AJ11">
            <v>1</v>
          </cell>
          <cell r="AK11">
            <v>0</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K12">
            <v>0</v>
          </cell>
          <cell r="L12">
            <v>0</v>
          </cell>
          <cell r="M12">
            <v>0</v>
          </cell>
          <cell r="N12">
            <v>0</v>
          </cell>
          <cell r="O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C12">
            <v>0</v>
          </cell>
          <cell r="AD12">
            <v>0</v>
          </cell>
          <cell r="AE12">
            <v>0</v>
          </cell>
          <cell r="AF12">
            <v>0</v>
          </cell>
          <cell r="AG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E13">
            <v>0</v>
          </cell>
          <cell r="F13">
            <v>0</v>
          </cell>
          <cell r="G13">
            <v>26.5</v>
          </cell>
          <cell r="H13">
            <v>1</v>
          </cell>
          <cell r="I13">
            <v>26.5</v>
          </cell>
          <cell r="J13">
            <v>1</v>
          </cell>
          <cell r="K13">
            <v>0</v>
          </cell>
          <cell r="L13">
            <v>0</v>
          </cell>
          <cell r="M13">
            <v>0</v>
          </cell>
          <cell r="N13">
            <v>0</v>
          </cell>
          <cell r="O13">
            <v>0</v>
          </cell>
          <cell r="P13">
            <v>0</v>
          </cell>
          <cell r="Q13">
            <v>0</v>
          </cell>
          <cell r="R13">
            <v>0</v>
          </cell>
          <cell r="S13">
            <v>26.5</v>
          </cell>
          <cell r="T13">
            <v>1</v>
          </cell>
          <cell r="U13">
            <v>26.5</v>
          </cell>
          <cell r="V13">
            <v>1</v>
          </cell>
          <cell r="W13">
            <v>0</v>
          </cell>
          <cell r="X13">
            <v>0</v>
          </cell>
          <cell r="Y13">
            <v>62.198270000000001</v>
          </cell>
          <cell r="Z13">
            <v>1</v>
          </cell>
          <cell r="AA13">
            <v>62.198270000000001</v>
          </cell>
          <cell r="AB13">
            <v>1</v>
          </cell>
          <cell r="AC13">
            <v>0</v>
          </cell>
          <cell r="AD13">
            <v>0</v>
          </cell>
          <cell r="AE13">
            <v>0</v>
          </cell>
          <cell r="AF13">
            <v>0</v>
          </cell>
          <cell r="AG13">
            <v>0</v>
          </cell>
          <cell r="AH13">
            <v>0</v>
          </cell>
          <cell r="AI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K14">
            <v>0</v>
          </cell>
          <cell r="L14">
            <v>0</v>
          </cell>
          <cell r="M14">
            <v>0</v>
          </cell>
          <cell r="N14">
            <v>0</v>
          </cell>
          <cell r="O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C14">
            <v>0</v>
          </cell>
          <cell r="AD14">
            <v>0</v>
          </cell>
          <cell r="AE14">
            <v>0</v>
          </cell>
          <cell r="AF14">
            <v>0</v>
          </cell>
          <cell r="AG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E15">
            <v>0</v>
          </cell>
          <cell r="F15">
            <v>0</v>
          </cell>
          <cell r="G15">
            <v>0</v>
          </cell>
          <cell r="H15">
            <v>0</v>
          </cell>
          <cell r="I15">
            <v>0</v>
          </cell>
          <cell r="J15">
            <v>0</v>
          </cell>
          <cell r="K15">
            <v>50000</v>
          </cell>
          <cell r="L15">
            <v>1</v>
          </cell>
          <cell r="M15">
            <v>0</v>
          </cell>
          <cell r="N15">
            <v>0</v>
          </cell>
          <cell r="O15">
            <v>50000</v>
          </cell>
          <cell r="P15">
            <v>1</v>
          </cell>
          <cell r="Q15">
            <v>50000</v>
          </cell>
          <cell r="R15">
            <v>1</v>
          </cell>
          <cell r="S15">
            <v>0</v>
          </cell>
          <cell r="T15">
            <v>0</v>
          </cell>
          <cell r="U15">
            <v>50000</v>
          </cell>
          <cell r="V15">
            <v>1</v>
          </cell>
          <cell r="W15">
            <v>0</v>
          </cell>
          <cell r="X15">
            <v>0</v>
          </cell>
          <cell r="Y15">
            <v>0</v>
          </cell>
          <cell r="Z15">
            <v>0</v>
          </cell>
          <cell r="AA15">
            <v>0</v>
          </cell>
          <cell r="AB15">
            <v>0</v>
          </cell>
          <cell r="AC15">
            <v>50000</v>
          </cell>
          <cell r="AD15">
            <v>1</v>
          </cell>
          <cell r="AE15">
            <v>0</v>
          </cell>
          <cell r="AF15">
            <v>0</v>
          </cell>
          <cell r="AG15">
            <v>50000</v>
          </cell>
          <cell r="AH15">
            <v>1</v>
          </cell>
          <cell r="AI15">
            <v>50000</v>
          </cell>
          <cell r="AJ15">
            <v>1</v>
          </cell>
          <cell r="AK15">
            <v>0</v>
          </cell>
          <cell r="AL15">
            <v>0</v>
          </cell>
          <cell r="AM15">
            <v>50000</v>
          </cell>
          <cell r="AN15">
            <v>1</v>
          </cell>
        </row>
        <row r="16">
          <cell r="B16" t="str">
            <v>Asian Infrastructure Investment Bank</v>
          </cell>
          <cell r="C16" t="str">
            <v>ChannelCode</v>
          </cell>
          <cell r="D16" t="str">
            <v>46026</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72090.131099000006</v>
          </cell>
          <cell r="AF16">
            <v>1</v>
          </cell>
          <cell r="AG16">
            <v>72090.131099000006</v>
          </cell>
          <cell r="AH16">
            <v>1</v>
          </cell>
          <cell r="AI16">
            <v>0</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G17">
            <v>0</v>
          </cell>
          <cell r="H17">
            <v>0</v>
          </cell>
          <cell r="I17">
            <v>-1360.98262</v>
          </cell>
          <cell r="J17">
            <v>1</v>
          </cell>
          <cell r="K17">
            <v>12277.33022</v>
          </cell>
          <cell r="L17">
            <v>1</v>
          </cell>
          <cell r="M17">
            <v>0</v>
          </cell>
          <cell r="N17">
            <v>0</v>
          </cell>
          <cell r="O17">
            <v>12277.33022</v>
          </cell>
          <cell r="P17">
            <v>1</v>
          </cell>
          <cell r="Q17">
            <v>10916.347599999999</v>
          </cell>
          <cell r="R17">
            <v>1</v>
          </cell>
          <cell r="S17">
            <v>0</v>
          </cell>
          <cell r="T17">
            <v>0</v>
          </cell>
          <cell r="U17">
            <v>10916.347599999999</v>
          </cell>
          <cell r="V17">
            <v>1</v>
          </cell>
          <cell r="W17">
            <v>49550.428</v>
          </cell>
          <cell r="X17">
            <v>1</v>
          </cell>
          <cell r="Y17">
            <v>0</v>
          </cell>
          <cell r="Z17">
            <v>0</v>
          </cell>
          <cell r="AA17">
            <v>49550.428</v>
          </cell>
          <cell r="AB17">
            <v>1</v>
          </cell>
          <cell r="AC17">
            <v>9361.8258999999998</v>
          </cell>
          <cell r="AD17">
            <v>1</v>
          </cell>
          <cell r="AE17">
            <v>0</v>
          </cell>
          <cell r="AF17">
            <v>0</v>
          </cell>
          <cell r="AG17">
            <v>9361.8258999999998</v>
          </cell>
          <cell r="AH17">
            <v>1</v>
          </cell>
          <cell r="AI17">
            <v>58912.253899999996</v>
          </cell>
          <cell r="AJ17">
            <v>1</v>
          </cell>
          <cell r="AK17">
            <v>0</v>
          </cell>
          <cell r="AL17">
            <v>0</v>
          </cell>
          <cell r="AM17">
            <v>58912.253899999996</v>
          </cell>
          <cell r="AN17">
            <v>1</v>
          </cell>
        </row>
        <row r="18">
          <cell r="B18" t="str">
            <v>Central Emergency Response Fund</v>
          </cell>
          <cell r="C18" t="str">
            <v>ChannelCode</v>
          </cell>
          <cell r="D18" t="str">
            <v>41147</v>
          </cell>
          <cell r="E18">
            <v>0</v>
          </cell>
          <cell r="F18">
            <v>0</v>
          </cell>
          <cell r="G18">
            <v>0</v>
          </cell>
          <cell r="H18">
            <v>0</v>
          </cell>
          <cell r="I18">
            <v>0</v>
          </cell>
          <cell r="J18">
            <v>0</v>
          </cell>
          <cell r="K18">
            <v>55000</v>
          </cell>
          <cell r="L18">
            <v>1</v>
          </cell>
          <cell r="M18">
            <v>0</v>
          </cell>
          <cell r="N18">
            <v>0</v>
          </cell>
          <cell r="O18">
            <v>55000</v>
          </cell>
          <cell r="P18">
            <v>1</v>
          </cell>
          <cell r="Q18">
            <v>55000</v>
          </cell>
          <cell r="R18">
            <v>1</v>
          </cell>
          <cell r="S18">
            <v>0</v>
          </cell>
          <cell r="T18">
            <v>0</v>
          </cell>
          <cell r="U18">
            <v>55000</v>
          </cell>
          <cell r="V18">
            <v>1</v>
          </cell>
          <cell r="W18">
            <v>0</v>
          </cell>
          <cell r="X18">
            <v>0</v>
          </cell>
          <cell r="Y18">
            <v>0</v>
          </cell>
          <cell r="Z18">
            <v>0</v>
          </cell>
          <cell r="AA18">
            <v>0</v>
          </cell>
          <cell r="AB18">
            <v>0</v>
          </cell>
          <cell r="AC18">
            <v>55000</v>
          </cell>
          <cell r="AD18">
            <v>1</v>
          </cell>
          <cell r="AE18">
            <v>0</v>
          </cell>
          <cell r="AF18">
            <v>0</v>
          </cell>
          <cell r="AG18">
            <v>55000</v>
          </cell>
          <cell r="AH18">
            <v>1</v>
          </cell>
          <cell r="AI18">
            <v>55000</v>
          </cell>
          <cell r="AJ18">
            <v>1</v>
          </cell>
          <cell r="AK18">
            <v>0</v>
          </cell>
          <cell r="AL18">
            <v>0</v>
          </cell>
          <cell r="AM18">
            <v>55000</v>
          </cell>
          <cell r="AN18">
            <v>1</v>
          </cell>
        </row>
        <row r="19">
          <cell r="B19" t="str">
            <v>CGIAR Fund</v>
          </cell>
          <cell r="C19" t="str">
            <v>ChannelCode</v>
          </cell>
          <cell r="D19" t="str">
            <v>47015</v>
          </cell>
          <cell r="E19">
            <v>0</v>
          </cell>
          <cell r="F19">
            <v>0</v>
          </cell>
          <cell r="G19">
            <v>0</v>
          </cell>
          <cell r="H19">
            <v>0</v>
          </cell>
          <cell r="I19">
            <v>0</v>
          </cell>
          <cell r="J19">
            <v>0</v>
          </cell>
          <cell r="K19">
            <v>35000</v>
          </cell>
          <cell r="L19">
            <v>1</v>
          </cell>
          <cell r="M19">
            <v>0</v>
          </cell>
          <cell r="N19">
            <v>0</v>
          </cell>
          <cell r="O19">
            <v>35000</v>
          </cell>
          <cell r="P19">
            <v>1</v>
          </cell>
          <cell r="Q19">
            <v>35000</v>
          </cell>
          <cell r="R19">
            <v>1</v>
          </cell>
          <cell r="S19">
            <v>0</v>
          </cell>
          <cell r="T19">
            <v>0</v>
          </cell>
          <cell r="U19">
            <v>35000</v>
          </cell>
          <cell r="V19">
            <v>1</v>
          </cell>
          <cell r="W19">
            <v>800</v>
          </cell>
          <cell r="X19">
            <v>1</v>
          </cell>
          <cell r="Y19">
            <v>0</v>
          </cell>
          <cell r="Z19">
            <v>0</v>
          </cell>
          <cell r="AA19">
            <v>800</v>
          </cell>
          <cell r="AB19">
            <v>1</v>
          </cell>
          <cell r="AC19">
            <v>30000</v>
          </cell>
          <cell r="AD19">
            <v>1</v>
          </cell>
          <cell r="AE19">
            <v>0</v>
          </cell>
          <cell r="AF19">
            <v>0</v>
          </cell>
          <cell r="AG19">
            <v>30000</v>
          </cell>
          <cell r="AH19">
            <v>1</v>
          </cell>
          <cell r="AI19">
            <v>30800</v>
          </cell>
          <cell r="AJ19">
            <v>1</v>
          </cell>
          <cell r="AK19">
            <v>0</v>
          </cell>
          <cell r="AL19">
            <v>0</v>
          </cell>
          <cell r="AM19">
            <v>30800</v>
          </cell>
          <cell r="AN19">
            <v>1</v>
          </cell>
        </row>
        <row r="20">
          <cell r="B20" t="str">
            <v>CITES</v>
          </cell>
          <cell r="C20" t="str">
            <v>ChannelCode</v>
          </cell>
          <cell r="D20">
            <v>47022</v>
          </cell>
          <cell r="E20">
            <v>0</v>
          </cell>
          <cell r="F20">
            <v>0</v>
          </cell>
          <cell r="G20">
            <v>0</v>
          </cell>
          <cell r="H20">
            <v>0</v>
          </cell>
          <cell r="I20">
            <v>0</v>
          </cell>
          <cell r="J20">
            <v>0</v>
          </cell>
          <cell r="K20">
            <v>0</v>
          </cell>
          <cell r="L20">
            <v>0</v>
          </cell>
          <cell r="M20">
            <v>157802.231</v>
          </cell>
          <cell r="N20">
            <v>1</v>
          </cell>
          <cell r="O20">
            <v>157802.231</v>
          </cell>
          <cell r="P20">
            <v>1</v>
          </cell>
          <cell r="Q20">
            <v>0</v>
          </cell>
          <cell r="R20">
            <v>0</v>
          </cell>
          <cell r="S20">
            <v>157802.231</v>
          </cell>
          <cell r="T20">
            <v>1</v>
          </cell>
          <cell r="U20">
            <v>157802.231</v>
          </cell>
          <cell r="V20">
            <v>1</v>
          </cell>
          <cell r="W20">
            <v>0</v>
          </cell>
          <cell r="X20">
            <v>0</v>
          </cell>
          <cell r="Y20">
            <v>0</v>
          </cell>
          <cell r="Z20">
            <v>0</v>
          </cell>
          <cell r="AA20">
            <v>0</v>
          </cell>
          <cell r="AB20">
            <v>0</v>
          </cell>
          <cell r="AC20">
            <v>0</v>
          </cell>
          <cell r="AD20">
            <v>0</v>
          </cell>
          <cell r="AE20">
            <v>50505.93</v>
          </cell>
          <cell r="AF20">
            <v>1</v>
          </cell>
          <cell r="AG20">
            <v>50505.93</v>
          </cell>
          <cell r="AH20">
            <v>1</v>
          </cell>
          <cell r="AI20">
            <v>0</v>
          </cell>
          <cell r="AJ20">
            <v>0</v>
          </cell>
          <cell r="AK20">
            <v>50505.93</v>
          </cell>
          <cell r="AL20">
            <v>1</v>
          </cell>
          <cell r="AM20">
            <v>50505.93</v>
          </cell>
          <cell r="AN20">
            <v>1</v>
          </cell>
        </row>
        <row r="21">
          <cell r="B21" t="str">
            <v>Clean Technology Fund</v>
          </cell>
          <cell r="C21" t="str">
            <v>ChannelCode</v>
          </cell>
          <cell r="D21" t="str">
            <v>47134</v>
          </cell>
          <cell r="E21">
            <v>0</v>
          </cell>
          <cell r="F21">
            <v>0</v>
          </cell>
          <cell r="G21">
            <v>0</v>
          </cell>
          <cell r="H21">
            <v>0</v>
          </cell>
          <cell r="I21">
            <v>0</v>
          </cell>
          <cell r="J21">
            <v>0</v>
          </cell>
          <cell r="K21">
            <v>0</v>
          </cell>
          <cell r="L21">
            <v>0</v>
          </cell>
          <cell r="M21">
            <v>721.55000000000007</v>
          </cell>
          <cell r="N21">
            <v>1</v>
          </cell>
          <cell r="O21">
            <v>721.55000000000007</v>
          </cell>
          <cell r="P21">
            <v>1</v>
          </cell>
          <cell r="Q21">
            <v>0</v>
          </cell>
          <cell r="R21">
            <v>0</v>
          </cell>
          <cell r="S21">
            <v>721.55000000000007</v>
          </cell>
          <cell r="T21">
            <v>1</v>
          </cell>
          <cell r="U21">
            <v>721.55000000000007</v>
          </cell>
          <cell r="V21">
            <v>1</v>
          </cell>
          <cell r="W21">
            <v>0</v>
          </cell>
          <cell r="X21">
            <v>0</v>
          </cell>
          <cell r="Y21">
            <v>0</v>
          </cell>
          <cell r="Z21">
            <v>0</v>
          </cell>
          <cell r="AA21">
            <v>0</v>
          </cell>
          <cell r="AB21">
            <v>0</v>
          </cell>
          <cell r="AC21">
            <v>307.35000000000002</v>
          </cell>
          <cell r="AD21">
            <v>1</v>
          </cell>
          <cell r="AE21">
            <v>717.15</v>
          </cell>
          <cell r="AF21">
            <v>1</v>
          </cell>
          <cell r="AG21">
            <v>1024.5</v>
          </cell>
          <cell r="AH21">
            <v>1</v>
          </cell>
          <cell r="AI21">
            <v>307.35000000000002</v>
          </cell>
          <cell r="AJ21">
            <v>1</v>
          </cell>
          <cell r="AK21">
            <v>717.15</v>
          </cell>
          <cell r="AL21">
            <v>1</v>
          </cell>
          <cell r="AM21">
            <v>1024.5</v>
          </cell>
          <cell r="AN21">
            <v>1</v>
          </cell>
        </row>
        <row r="22">
          <cell r="B22" t="str">
            <v>Commonwealth Foundation</v>
          </cell>
          <cell r="C22" t="str">
            <v>ChannelCode</v>
          </cell>
          <cell r="D22" t="str">
            <v>47013</v>
          </cell>
          <cell r="E22">
            <v>0</v>
          </cell>
          <cell r="F22">
            <v>0</v>
          </cell>
          <cell r="G22">
            <v>0</v>
          </cell>
          <cell r="H22">
            <v>0</v>
          </cell>
          <cell r="I22">
            <v>62.5</v>
          </cell>
          <cell r="J22">
            <v>1</v>
          </cell>
          <cell r="K22">
            <v>1300</v>
          </cell>
          <cell r="L22">
            <v>1</v>
          </cell>
          <cell r="M22">
            <v>721.55000000000007</v>
          </cell>
          <cell r="N22">
            <v>0</v>
          </cell>
          <cell r="O22">
            <v>1300</v>
          </cell>
          <cell r="P22">
            <v>1</v>
          </cell>
          <cell r="Q22">
            <v>1362.5</v>
          </cell>
          <cell r="R22">
            <v>1</v>
          </cell>
          <cell r="S22">
            <v>721.55000000000007</v>
          </cell>
          <cell r="T22">
            <v>0</v>
          </cell>
          <cell r="U22">
            <v>1362.5</v>
          </cell>
          <cell r="V22">
            <v>1</v>
          </cell>
          <cell r="W22">
            <v>0</v>
          </cell>
          <cell r="X22">
            <v>0</v>
          </cell>
          <cell r="Y22">
            <v>0</v>
          </cell>
          <cell r="Z22">
            <v>0</v>
          </cell>
          <cell r="AA22">
            <v>0</v>
          </cell>
          <cell r="AB22">
            <v>0</v>
          </cell>
          <cell r="AC22">
            <v>650</v>
          </cell>
          <cell r="AD22">
            <v>1</v>
          </cell>
          <cell r="AE22">
            <v>717.15</v>
          </cell>
          <cell r="AF22">
            <v>0</v>
          </cell>
          <cell r="AG22">
            <v>650</v>
          </cell>
          <cell r="AH22">
            <v>1</v>
          </cell>
          <cell r="AI22">
            <v>650</v>
          </cell>
          <cell r="AJ22">
            <v>1</v>
          </cell>
          <cell r="AK22">
            <v>717.15</v>
          </cell>
          <cell r="AL22">
            <v>0</v>
          </cell>
          <cell r="AM22">
            <v>650</v>
          </cell>
          <cell r="AN22">
            <v>1</v>
          </cell>
        </row>
        <row r="23">
          <cell r="B23" t="str">
            <v>Commonwealth of Learning</v>
          </cell>
          <cell r="C23" t="str">
            <v>ChannelCode</v>
          </cell>
          <cell r="D23" t="str">
            <v>47025</v>
          </cell>
          <cell r="E23">
            <v>62.5</v>
          </cell>
          <cell r="F23">
            <v>0</v>
          </cell>
          <cell r="G23">
            <v>0</v>
          </cell>
          <cell r="H23">
            <v>0</v>
          </cell>
          <cell r="I23">
            <v>62.5</v>
          </cell>
          <cell r="J23">
            <v>0</v>
          </cell>
          <cell r="K23">
            <v>9930.76</v>
          </cell>
          <cell r="L23">
            <v>1</v>
          </cell>
          <cell r="M23">
            <v>336.85700000000003</v>
          </cell>
          <cell r="N23">
            <v>1</v>
          </cell>
          <cell r="O23">
            <v>10267.616999999998</v>
          </cell>
          <cell r="P23">
            <v>1</v>
          </cell>
          <cell r="Q23">
            <v>9930.76</v>
          </cell>
          <cell r="R23">
            <v>1</v>
          </cell>
          <cell r="S23">
            <v>336.85700000000003</v>
          </cell>
          <cell r="T23">
            <v>1</v>
          </cell>
          <cell r="U23">
            <v>10267.616999999998</v>
          </cell>
          <cell r="V23">
            <v>1</v>
          </cell>
          <cell r="W23">
            <v>0</v>
          </cell>
          <cell r="X23">
            <v>0</v>
          </cell>
          <cell r="Y23">
            <v>206.17399999999998</v>
          </cell>
          <cell r="Z23">
            <v>1</v>
          </cell>
          <cell r="AA23">
            <v>206.17399999999998</v>
          </cell>
          <cell r="AB23">
            <v>1</v>
          </cell>
          <cell r="AC23">
            <v>5480.76</v>
          </cell>
          <cell r="AD23">
            <v>1</v>
          </cell>
          <cell r="AE23">
            <v>0</v>
          </cell>
          <cell r="AF23">
            <v>0</v>
          </cell>
          <cell r="AG23">
            <v>5480.76</v>
          </cell>
          <cell r="AH23">
            <v>1</v>
          </cell>
          <cell r="AI23">
            <v>5480.76</v>
          </cell>
          <cell r="AJ23">
            <v>1</v>
          </cell>
          <cell r="AK23">
            <v>206.17399999999998</v>
          </cell>
          <cell r="AL23">
            <v>1</v>
          </cell>
          <cell r="AM23">
            <v>5686.9340000000002</v>
          </cell>
          <cell r="AN23">
            <v>1</v>
          </cell>
        </row>
        <row r="24">
          <cell r="B24" t="str">
            <v>Commonwealth Secretariat (ODA-eligible contributions only)</v>
          </cell>
          <cell r="C24" t="str">
            <v>ChannelCode</v>
          </cell>
          <cell r="D24" t="str">
            <v>47132</v>
          </cell>
          <cell r="E24">
            <v>0</v>
          </cell>
          <cell r="F24">
            <v>0</v>
          </cell>
          <cell r="G24">
            <v>100</v>
          </cell>
          <cell r="H24">
            <v>1</v>
          </cell>
          <cell r="I24">
            <v>100</v>
          </cell>
          <cell r="J24">
            <v>1</v>
          </cell>
          <cell r="K24">
            <v>9930.76</v>
          </cell>
          <cell r="L24">
            <v>0</v>
          </cell>
          <cell r="M24">
            <v>336.85700000000003</v>
          </cell>
          <cell r="N24">
            <v>0</v>
          </cell>
          <cell r="O24">
            <v>10267.616999999998</v>
          </cell>
          <cell r="P24">
            <v>0</v>
          </cell>
          <cell r="Q24">
            <v>9930.76</v>
          </cell>
          <cell r="R24">
            <v>0</v>
          </cell>
          <cell r="S24">
            <v>100</v>
          </cell>
          <cell r="T24">
            <v>1</v>
          </cell>
          <cell r="U24">
            <v>100</v>
          </cell>
          <cell r="V24">
            <v>1</v>
          </cell>
          <cell r="W24">
            <v>0</v>
          </cell>
          <cell r="X24">
            <v>0</v>
          </cell>
          <cell r="Y24">
            <v>126.52168</v>
          </cell>
          <cell r="Z24">
            <v>1</v>
          </cell>
          <cell r="AA24">
            <v>126.52168</v>
          </cell>
          <cell r="AB24">
            <v>1</v>
          </cell>
          <cell r="AC24">
            <v>5480.76</v>
          </cell>
          <cell r="AD24">
            <v>0</v>
          </cell>
          <cell r="AE24">
            <v>0</v>
          </cell>
          <cell r="AF24">
            <v>0</v>
          </cell>
          <cell r="AG24">
            <v>5480.76</v>
          </cell>
          <cell r="AH24">
            <v>0</v>
          </cell>
          <cell r="AI24">
            <v>5480.76</v>
          </cell>
          <cell r="AJ24">
            <v>0</v>
          </cell>
          <cell r="AK24">
            <v>126.52168</v>
          </cell>
          <cell r="AL24">
            <v>1</v>
          </cell>
          <cell r="AM24">
            <v>126.52168</v>
          </cell>
          <cell r="AN24">
            <v>1</v>
          </cell>
        </row>
        <row r="25">
          <cell r="B25" t="str">
            <v>Convention on International Trade in Endangered Species of Wild Flora and Fauna</v>
          </cell>
          <cell r="C25" t="str">
            <v>ChannelCode</v>
          </cell>
          <cell r="D25" t="str">
            <v>47022</v>
          </cell>
          <cell r="E25">
            <v>0</v>
          </cell>
          <cell r="F25">
            <v>0</v>
          </cell>
          <cell r="G25">
            <v>100</v>
          </cell>
          <cell r="H25">
            <v>0</v>
          </cell>
          <cell r="I25">
            <v>100</v>
          </cell>
          <cell r="J25">
            <v>0</v>
          </cell>
          <cell r="K25">
            <v>282.09399000000002</v>
          </cell>
          <cell r="L25">
            <v>1</v>
          </cell>
          <cell r="M25">
            <v>0</v>
          </cell>
          <cell r="N25">
            <v>0</v>
          </cell>
          <cell r="O25">
            <v>282.09399000000002</v>
          </cell>
          <cell r="P25">
            <v>1</v>
          </cell>
          <cell r="Q25">
            <v>282.09399000000002</v>
          </cell>
          <cell r="R25">
            <v>1</v>
          </cell>
          <cell r="S25">
            <v>100</v>
          </cell>
          <cell r="T25">
            <v>0</v>
          </cell>
          <cell r="U25">
            <v>282.09399000000002</v>
          </cell>
          <cell r="V25">
            <v>1</v>
          </cell>
          <cell r="W25">
            <v>0</v>
          </cell>
          <cell r="X25">
            <v>0</v>
          </cell>
          <cell r="Y25">
            <v>126.52168</v>
          </cell>
          <cell r="Z25">
            <v>0</v>
          </cell>
          <cell r="AA25">
            <v>126.52168</v>
          </cell>
          <cell r="AB25">
            <v>0</v>
          </cell>
          <cell r="AC25">
            <v>0</v>
          </cell>
          <cell r="AD25">
            <v>0</v>
          </cell>
          <cell r="AE25">
            <v>218.19040000000001</v>
          </cell>
          <cell r="AF25">
            <v>0</v>
          </cell>
          <cell r="AG25">
            <v>218.19040000000001</v>
          </cell>
          <cell r="AH25">
            <v>0</v>
          </cell>
          <cell r="AI25">
            <v>0</v>
          </cell>
          <cell r="AJ25">
            <v>0</v>
          </cell>
          <cell r="AK25">
            <v>344.71208000000001</v>
          </cell>
          <cell r="AL25">
            <v>0</v>
          </cell>
          <cell r="AM25">
            <v>344.71208000000001</v>
          </cell>
          <cell r="AN25">
            <v>0</v>
          </cell>
        </row>
        <row r="26">
          <cell r="B26" t="str">
            <v>Convention to Combat Desertification</v>
          </cell>
          <cell r="C26" t="str">
            <v>ChannelCode</v>
          </cell>
          <cell r="D26" t="str">
            <v>41101</v>
          </cell>
          <cell r="E26">
            <v>0</v>
          </cell>
          <cell r="F26">
            <v>0</v>
          </cell>
          <cell r="G26">
            <v>0</v>
          </cell>
          <cell r="H26">
            <v>0</v>
          </cell>
          <cell r="I26">
            <v>0</v>
          </cell>
          <cell r="J26">
            <v>0</v>
          </cell>
          <cell r="K26">
            <v>282.09399000000002</v>
          </cell>
          <cell r="L26">
            <v>0</v>
          </cell>
          <cell r="M26">
            <v>9141.3148000000001</v>
          </cell>
          <cell r="N26">
            <v>1</v>
          </cell>
          <cell r="O26">
            <v>9141.3148000000001</v>
          </cell>
          <cell r="P26">
            <v>1</v>
          </cell>
          <cell r="Q26">
            <v>282.09399000000002</v>
          </cell>
          <cell r="R26">
            <v>0</v>
          </cell>
          <cell r="S26">
            <v>9141.3148000000001</v>
          </cell>
          <cell r="T26">
            <v>1</v>
          </cell>
          <cell r="U26">
            <v>9141.3148000000001</v>
          </cell>
          <cell r="V26">
            <v>1</v>
          </cell>
          <cell r="W26">
            <v>0</v>
          </cell>
          <cell r="X26">
            <v>0</v>
          </cell>
          <cell r="Y26">
            <v>117.21044000000001</v>
          </cell>
          <cell r="Z26">
            <v>1</v>
          </cell>
          <cell r="AA26">
            <v>117.21044000000001</v>
          </cell>
          <cell r="AB26">
            <v>1</v>
          </cell>
          <cell r="AC26">
            <v>0</v>
          </cell>
          <cell r="AD26">
            <v>0</v>
          </cell>
          <cell r="AE26">
            <v>9889.4152599999998</v>
          </cell>
          <cell r="AF26">
            <v>1</v>
          </cell>
          <cell r="AG26">
            <v>9889.4152599999998</v>
          </cell>
          <cell r="AH26">
            <v>1</v>
          </cell>
          <cell r="AI26">
            <v>0</v>
          </cell>
          <cell r="AJ26">
            <v>0</v>
          </cell>
          <cell r="AK26">
            <v>10006.625699999999</v>
          </cell>
          <cell r="AL26">
            <v>1</v>
          </cell>
          <cell r="AM26">
            <v>10006.625699999999</v>
          </cell>
          <cell r="AN26">
            <v>1</v>
          </cell>
        </row>
        <row r="27">
          <cell r="B27" t="str">
            <v>Council of Europe</v>
          </cell>
          <cell r="C27" t="str">
            <v>ChannelCode</v>
          </cell>
          <cell r="D27" t="str">
            <v>47138</v>
          </cell>
          <cell r="E27">
            <v>0</v>
          </cell>
          <cell r="F27">
            <v>0</v>
          </cell>
          <cell r="G27">
            <v>66.435000000000002</v>
          </cell>
          <cell r="H27">
            <v>1</v>
          </cell>
          <cell r="I27">
            <v>66.435000000000002</v>
          </cell>
          <cell r="J27">
            <v>1</v>
          </cell>
          <cell r="K27">
            <v>0</v>
          </cell>
          <cell r="L27">
            <v>0</v>
          </cell>
          <cell r="M27">
            <v>9141.3148000000001</v>
          </cell>
          <cell r="N27">
            <v>0</v>
          </cell>
          <cell r="O27">
            <v>9141.3148000000001</v>
          </cell>
          <cell r="P27">
            <v>0</v>
          </cell>
          <cell r="Q27">
            <v>0</v>
          </cell>
          <cell r="R27">
            <v>0</v>
          </cell>
          <cell r="S27">
            <v>66.435000000000002</v>
          </cell>
          <cell r="T27">
            <v>1</v>
          </cell>
          <cell r="U27">
            <v>66.435000000000002</v>
          </cell>
          <cell r="V27">
            <v>1</v>
          </cell>
          <cell r="W27">
            <v>0</v>
          </cell>
          <cell r="X27">
            <v>0</v>
          </cell>
          <cell r="Y27">
            <v>117.21044000000001</v>
          </cell>
          <cell r="Z27">
            <v>0</v>
          </cell>
          <cell r="AA27">
            <v>117.21044000000001</v>
          </cell>
          <cell r="AB27">
            <v>0</v>
          </cell>
          <cell r="AC27">
            <v>0</v>
          </cell>
          <cell r="AD27">
            <v>0</v>
          </cell>
          <cell r="AE27">
            <v>9889.4152599999998</v>
          </cell>
          <cell r="AF27">
            <v>0</v>
          </cell>
          <cell r="AG27">
            <v>9889.4152599999998</v>
          </cell>
          <cell r="AH27">
            <v>0</v>
          </cell>
          <cell r="AI27">
            <v>0</v>
          </cell>
          <cell r="AJ27">
            <v>0</v>
          </cell>
          <cell r="AK27">
            <v>10006.625699999999</v>
          </cell>
          <cell r="AL27">
            <v>0</v>
          </cell>
          <cell r="AM27">
            <v>10006.625699999999</v>
          </cell>
          <cell r="AN27">
            <v>0</v>
          </cell>
        </row>
        <row r="28">
          <cell r="B28" t="str">
            <v>Economic Commission for Latin America and the Caribbean</v>
          </cell>
          <cell r="C28" t="str">
            <v>ChannelCode</v>
          </cell>
          <cell r="D28" t="str">
            <v>41104</v>
          </cell>
          <cell r="E28">
            <v>0</v>
          </cell>
          <cell r="F28">
            <v>0</v>
          </cell>
          <cell r="G28">
            <v>66.435000000000002</v>
          </cell>
          <cell r="H28">
            <v>0</v>
          </cell>
          <cell r="I28">
            <v>66.435000000000002</v>
          </cell>
          <cell r="J28">
            <v>0</v>
          </cell>
          <cell r="K28">
            <v>0</v>
          </cell>
          <cell r="L28">
            <v>0</v>
          </cell>
          <cell r="M28">
            <v>90.075839999999999</v>
          </cell>
          <cell r="N28">
            <v>1</v>
          </cell>
          <cell r="O28">
            <v>90.075839999999999</v>
          </cell>
          <cell r="P28">
            <v>1</v>
          </cell>
          <cell r="Q28">
            <v>0</v>
          </cell>
          <cell r="R28">
            <v>0</v>
          </cell>
          <cell r="S28">
            <v>90.075839999999999</v>
          </cell>
          <cell r="T28">
            <v>1</v>
          </cell>
          <cell r="U28">
            <v>90.075839999999999</v>
          </cell>
          <cell r="V28">
            <v>1</v>
          </cell>
          <cell r="W28">
            <v>0</v>
          </cell>
          <cell r="X28">
            <v>0</v>
          </cell>
          <cell r="Y28">
            <v>0</v>
          </cell>
          <cell r="Z28">
            <v>0</v>
          </cell>
          <cell r="AA28">
            <v>0</v>
          </cell>
          <cell r="AB28">
            <v>0</v>
          </cell>
          <cell r="AC28">
            <v>0</v>
          </cell>
          <cell r="AD28">
            <v>0</v>
          </cell>
          <cell r="AE28">
            <v>107.64188</v>
          </cell>
          <cell r="AF28">
            <v>1</v>
          </cell>
          <cell r="AG28">
            <v>107.64188</v>
          </cell>
          <cell r="AH28">
            <v>1</v>
          </cell>
          <cell r="AI28">
            <v>0</v>
          </cell>
          <cell r="AJ28">
            <v>0</v>
          </cell>
          <cell r="AK28">
            <v>107.64188</v>
          </cell>
          <cell r="AL28">
            <v>1</v>
          </cell>
          <cell r="AM28">
            <v>107.64188</v>
          </cell>
          <cell r="AN28">
            <v>1</v>
          </cell>
        </row>
        <row r="29">
          <cell r="B29" t="str">
            <v>European and Mediterranean Plant Protection Organisation</v>
          </cell>
          <cell r="C29" t="str">
            <v>ChannelCode</v>
          </cell>
          <cell r="D29" t="str">
            <v>47036</v>
          </cell>
          <cell r="E29">
            <v>0</v>
          </cell>
          <cell r="F29">
            <v>0</v>
          </cell>
          <cell r="G29">
            <v>0</v>
          </cell>
          <cell r="H29">
            <v>0</v>
          </cell>
          <cell r="I29">
            <v>0</v>
          </cell>
          <cell r="J29">
            <v>0</v>
          </cell>
          <cell r="K29">
            <v>0</v>
          </cell>
          <cell r="L29">
            <v>0</v>
          </cell>
          <cell r="M29">
            <v>90.075839999999999</v>
          </cell>
          <cell r="N29">
            <v>0</v>
          </cell>
          <cell r="O29">
            <v>90.075839999999999</v>
          </cell>
          <cell r="P29">
            <v>0</v>
          </cell>
          <cell r="Q29">
            <v>0</v>
          </cell>
          <cell r="R29">
            <v>0</v>
          </cell>
          <cell r="S29">
            <v>90.075839999999999</v>
          </cell>
          <cell r="T29">
            <v>0</v>
          </cell>
          <cell r="U29">
            <v>90.075839999999999</v>
          </cell>
          <cell r="V29">
            <v>0</v>
          </cell>
          <cell r="W29">
            <v>700</v>
          </cell>
          <cell r="X29">
            <v>0.73684210526315796</v>
          </cell>
          <cell r="Y29">
            <v>0</v>
          </cell>
          <cell r="Z29">
            <v>0</v>
          </cell>
          <cell r="AA29">
            <v>700</v>
          </cell>
          <cell r="AB29">
            <v>0.73684210526315796</v>
          </cell>
          <cell r="AC29">
            <v>0</v>
          </cell>
          <cell r="AD29">
            <v>0</v>
          </cell>
          <cell r="AE29">
            <v>107.64188</v>
          </cell>
          <cell r="AF29">
            <v>0</v>
          </cell>
          <cell r="AG29">
            <v>107.64188</v>
          </cell>
          <cell r="AH29">
            <v>0</v>
          </cell>
          <cell r="AI29">
            <v>700</v>
          </cell>
          <cell r="AJ29">
            <v>0.73684210526315796</v>
          </cell>
          <cell r="AK29">
            <v>107.64188</v>
          </cell>
          <cell r="AL29">
            <v>0</v>
          </cell>
          <cell r="AM29">
            <v>700</v>
          </cell>
          <cell r="AN29">
            <v>0.73684210526315796</v>
          </cell>
        </row>
        <row r="30">
          <cell r="B30" t="str">
            <v>European Bank for Reconstruction and Development</v>
          </cell>
          <cell r="C30" t="str">
            <v>ChannelCode</v>
          </cell>
          <cell r="D30" t="str">
            <v>46015</v>
          </cell>
          <cell r="E30">
            <v>0</v>
          </cell>
          <cell r="F30">
            <v>0</v>
          </cell>
          <cell r="G30">
            <v>0</v>
          </cell>
          <cell r="H30">
            <v>0</v>
          </cell>
          <cell r="I30">
            <v>950</v>
          </cell>
          <cell r="J30">
            <v>1</v>
          </cell>
          <cell r="K30">
            <v>0</v>
          </cell>
          <cell r="L30">
            <v>0</v>
          </cell>
          <cell r="M30">
            <v>0</v>
          </cell>
          <cell r="N30">
            <v>0</v>
          </cell>
          <cell r="O30">
            <v>0</v>
          </cell>
          <cell r="P30">
            <v>0</v>
          </cell>
          <cell r="Q30">
            <v>950</v>
          </cell>
          <cell r="R30">
            <v>1</v>
          </cell>
          <cell r="S30">
            <v>0</v>
          </cell>
          <cell r="T30">
            <v>0</v>
          </cell>
          <cell r="U30">
            <v>950</v>
          </cell>
          <cell r="V30">
            <v>1</v>
          </cell>
          <cell r="W30">
            <v>250</v>
          </cell>
          <cell r="X30">
            <v>0.26315789473684209</v>
          </cell>
          <cell r="Y30">
            <v>0</v>
          </cell>
          <cell r="Z30">
            <v>0</v>
          </cell>
          <cell r="AA30">
            <v>250</v>
          </cell>
          <cell r="AB30">
            <v>0.26315789473684209</v>
          </cell>
          <cell r="AC30">
            <v>0</v>
          </cell>
          <cell r="AD30">
            <v>0</v>
          </cell>
          <cell r="AE30">
            <v>0</v>
          </cell>
          <cell r="AF30">
            <v>0</v>
          </cell>
          <cell r="AG30">
            <v>0</v>
          </cell>
          <cell r="AH30">
            <v>0</v>
          </cell>
          <cell r="AI30">
            <v>250</v>
          </cell>
          <cell r="AJ30">
            <v>0.26315789473684209</v>
          </cell>
          <cell r="AK30">
            <v>0</v>
          </cell>
          <cell r="AL30">
            <v>0</v>
          </cell>
          <cell r="AM30">
            <v>250</v>
          </cell>
          <cell r="AN30">
            <v>0.26315789473684209</v>
          </cell>
        </row>
        <row r="31">
          <cell r="B31" t="str">
            <v>European Bank for Reconstruction and Development – technical co-operation and special funds (ODA-eligible countries only)</v>
          </cell>
          <cell r="C31" t="str">
            <v>ChannelCode</v>
          </cell>
          <cell r="D31" t="str">
            <v>46016</v>
          </cell>
          <cell r="E31">
            <v>950</v>
          </cell>
          <cell r="F31">
            <v>0</v>
          </cell>
          <cell r="G31">
            <v>0</v>
          </cell>
          <cell r="H31">
            <v>0</v>
          </cell>
          <cell r="I31">
            <v>950</v>
          </cell>
          <cell r="J31">
            <v>0</v>
          </cell>
          <cell r="K31">
            <v>425620.46500000003</v>
          </cell>
          <cell r="L31">
            <v>1</v>
          </cell>
          <cell r="M31">
            <v>509487.36099999998</v>
          </cell>
          <cell r="N31">
            <v>1</v>
          </cell>
          <cell r="O31">
            <v>935107.826</v>
          </cell>
          <cell r="P31">
            <v>1</v>
          </cell>
          <cell r="Q31">
            <v>425620.46500000003</v>
          </cell>
          <cell r="R31">
            <v>1</v>
          </cell>
          <cell r="S31">
            <v>509487.36099999998</v>
          </cell>
          <cell r="T31">
            <v>1</v>
          </cell>
          <cell r="U31">
            <v>935107.826</v>
          </cell>
          <cell r="V31">
            <v>1</v>
          </cell>
          <cell r="W31">
            <v>250</v>
          </cell>
          <cell r="X31">
            <v>0</v>
          </cell>
          <cell r="Y31">
            <v>0</v>
          </cell>
          <cell r="Z31">
            <v>0</v>
          </cell>
          <cell r="AA31">
            <v>250</v>
          </cell>
          <cell r="AB31">
            <v>0</v>
          </cell>
          <cell r="AC31">
            <v>498000</v>
          </cell>
          <cell r="AD31">
            <v>0</v>
          </cell>
          <cell r="AE31">
            <v>532596.75099999993</v>
          </cell>
          <cell r="AF31">
            <v>1</v>
          </cell>
          <cell r="AG31">
            <v>1030596.751</v>
          </cell>
          <cell r="AH31">
            <v>1</v>
          </cell>
          <cell r="AI31">
            <v>498000</v>
          </cell>
          <cell r="AJ31">
            <v>0</v>
          </cell>
          <cell r="AK31">
            <v>532596.75099999993</v>
          </cell>
          <cell r="AL31">
            <v>1</v>
          </cell>
          <cell r="AM31">
            <v>1030596.751</v>
          </cell>
          <cell r="AN31">
            <v>1</v>
          </cell>
        </row>
        <row r="32">
          <cell r="B32" t="str">
            <v>European Commission - Development Share of Budget</v>
          </cell>
          <cell r="C32" t="str">
            <v>ChannelCode</v>
          </cell>
          <cell r="D32" t="str">
            <v>42001</v>
          </cell>
          <cell r="E32">
            <v>0</v>
          </cell>
          <cell r="F32">
            <v>0</v>
          </cell>
          <cell r="G32">
            <v>0</v>
          </cell>
          <cell r="H32">
            <v>0</v>
          </cell>
          <cell r="I32">
            <v>54270</v>
          </cell>
          <cell r="J32">
            <v>1</v>
          </cell>
          <cell r="K32">
            <v>391767.61365999997</v>
          </cell>
          <cell r="L32">
            <v>1</v>
          </cell>
          <cell r="M32">
            <v>509487.36099999998</v>
          </cell>
          <cell r="N32">
            <v>0</v>
          </cell>
          <cell r="O32">
            <v>391767.61365999997</v>
          </cell>
          <cell r="P32">
            <v>1</v>
          </cell>
          <cell r="Q32">
            <v>446037.61365999997</v>
          </cell>
          <cell r="R32">
            <v>1</v>
          </cell>
          <cell r="S32">
            <v>509487.36099999998</v>
          </cell>
          <cell r="T32">
            <v>0</v>
          </cell>
          <cell r="U32">
            <v>446037.61365999997</v>
          </cell>
          <cell r="V32">
            <v>1</v>
          </cell>
          <cell r="W32">
            <v>49800</v>
          </cell>
          <cell r="X32">
            <v>1</v>
          </cell>
          <cell r="Y32">
            <v>0</v>
          </cell>
          <cell r="Z32">
            <v>0</v>
          </cell>
          <cell r="AA32">
            <v>49800</v>
          </cell>
          <cell r="AB32">
            <v>1</v>
          </cell>
          <cell r="AC32">
            <v>472625.75722000003</v>
          </cell>
          <cell r="AD32">
            <v>1</v>
          </cell>
          <cell r="AE32">
            <v>532596.75099999993</v>
          </cell>
          <cell r="AF32">
            <v>0</v>
          </cell>
          <cell r="AG32">
            <v>472625.75722000003</v>
          </cell>
          <cell r="AH32">
            <v>1</v>
          </cell>
          <cell r="AI32">
            <v>522425.75722000003</v>
          </cell>
          <cell r="AJ32">
            <v>1</v>
          </cell>
          <cell r="AK32">
            <v>532596.75099999993</v>
          </cell>
          <cell r="AL32">
            <v>0</v>
          </cell>
          <cell r="AM32">
            <v>522425.75722000003</v>
          </cell>
          <cell r="AN32">
            <v>1</v>
          </cell>
        </row>
        <row r="33">
          <cell r="B33" t="str">
            <v>European Commission - European Development Fund</v>
          </cell>
          <cell r="C33" t="str">
            <v>ChannelCode</v>
          </cell>
          <cell r="D33" t="str">
            <v>42003</v>
          </cell>
          <cell r="E33">
            <v>54270</v>
          </cell>
          <cell r="F33">
            <v>1</v>
          </cell>
          <cell r="G33">
            <v>0</v>
          </cell>
          <cell r="H33">
            <v>0</v>
          </cell>
          <cell r="I33">
            <v>54270</v>
          </cell>
          <cell r="J33">
            <v>1</v>
          </cell>
          <cell r="K33">
            <v>391767.61365999997</v>
          </cell>
          <cell r="L33">
            <v>0</v>
          </cell>
          <cell r="M33">
            <v>0</v>
          </cell>
          <cell r="N33">
            <v>0</v>
          </cell>
          <cell r="O33">
            <v>391767.61365999997</v>
          </cell>
          <cell r="P33">
            <v>0</v>
          </cell>
          <cell r="Q33">
            <v>5000</v>
          </cell>
          <cell r="R33">
            <v>1</v>
          </cell>
          <cell r="S33">
            <v>2800</v>
          </cell>
          <cell r="T33">
            <v>1</v>
          </cell>
          <cell r="U33">
            <v>7800</v>
          </cell>
          <cell r="V33">
            <v>1</v>
          </cell>
          <cell r="W33">
            <v>49800</v>
          </cell>
          <cell r="X33">
            <v>0</v>
          </cell>
          <cell r="Y33">
            <v>42436.750999999997</v>
          </cell>
          <cell r="Z33">
            <v>1</v>
          </cell>
          <cell r="AA33">
            <v>42436.750999999997</v>
          </cell>
          <cell r="AB33">
            <v>1</v>
          </cell>
          <cell r="AC33">
            <v>472625.75722000003</v>
          </cell>
          <cell r="AD33">
            <v>0</v>
          </cell>
          <cell r="AE33">
            <v>0</v>
          </cell>
          <cell r="AF33">
            <v>0</v>
          </cell>
          <cell r="AG33">
            <v>472625.75722000003</v>
          </cell>
          <cell r="AH33">
            <v>0</v>
          </cell>
          <cell r="AI33">
            <v>522425.75722000003</v>
          </cell>
          <cell r="AJ33">
            <v>0</v>
          </cell>
          <cell r="AK33">
            <v>42436.750999999997</v>
          </cell>
          <cell r="AL33">
            <v>1</v>
          </cell>
          <cell r="AM33">
            <v>42436.750999999997</v>
          </cell>
          <cell r="AN33">
            <v>1</v>
          </cell>
        </row>
        <row r="34">
          <cell r="B34" t="str">
            <v>European Investment Bank</v>
          </cell>
          <cell r="C34" t="str">
            <v>ChannelCode</v>
          </cell>
          <cell r="D34" t="str">
            <v>42004</v>
          </cell>
          <cell r="E34">
            <v>5000</v>
          </cell>
          <cell r="F34">
            <v>1</v>
          </cell>
          <cell r="G34">
            <v>2800</v>
          </cell>
          <cell r="H34">
            <v>1</v>
          </cell>
          <cell r="I34">
            <v>7800</v>
          </cell>
          <cell r="J34">
            <v>1</v>
          </cell>
          <cell r="K34">
            <v>0</v>
          </cell>
          <cell r="L34">
            <v>0</v>
          </cell>
          <cell r="M34">
            <v>0</v>
          </cell>
          <cell r="N34">
            <v>0</v>
          </cell>
          <cell r="O34">
            <v>0</v>
          </cell>
          <cell r="P34">
            <v>0</v>
          </cell>
          <cell r="Q34">
            <v>1205.65975</v>
          </cell>
          <cell r="R34">
            <v>1</v>
          </cell>
          <cell r="S34">
            <v>77.108000000000004</v>
          </cell>
          <cell r="T34">
            <v>1</v>
          </cell>
          <cell r="U34">
            <v>1282.76775</v>
          </cell>
          <cell r="V34">
            <v>1</v>
          </cell>
          <cell r="W34">
            <v>86754.611720000015</v>
          </cell>
          <cell r="X34">
            <v>1</v>
          </cell>
          <cell r="Y34">
            <v>60.319999999999993</v>
          </cell>
          <cell r="Z34">
            <v>1</v>
          </cell>
          <cell r="AA34">
            <v>86814.931720000008</v>
          </cell>
          <cell r="AB34">
            <v>1</v>
          </cell>
          <cell r="AC34">
            <v>0</v>
          </cell>
          <cell r="AD34">
            <v>0</v>
          </cell>
          <cell r="AE34">
            <v>0</v>
          </cell>
          <cell r="AF34">
            <v>0</v>
          </cell>
          <cell r="AG34">
            <v>0</v>
          </cell>
          <cell r="AH34">
            <v>0</v>
          </cell>
          <cell r="AI34">
            <v>86754.611720000015</v>
          </cell>
          <cell r="AJ34">
            <v>1</v>
          </cell>
          <cell r="AK34">
            <v>60.319999999999993</v>
          </cell>
          <cell r="AL34">
            <v>1</v>
          </cell>
          <cell r="AM34">
            <v>86814.931720000008</v>
          </cell>
          <cell r="AN34">
            <v>1</v>
          </cell>
        </row>
        <row r="35">
          <cell r="B35" t="str">
            <v>European Union Institution (EU)</v>
          </cell>
          <cell r="C35" t="str">
            <v>ChannelCode</v>
          </cell>
          <cell r="D35" t="str">
            <v>42000</v>
          </cell>
          <cell r="E35">
            <v>1205.65975</v>
          </cell>
          <cell r="F35">
            <v>1</v>
          </cell>
          <cell r="G35">
            <v>77.108000000000004</v>
          </cell>
          <cell r="H35">
            <v>1</v>
          </cell>
          <cell r="I35">
            <v>1282.76775</v>
          </cell>
          <cell r="J35">
            <v>1</v>
          </cell>
          <cell r="K35">
            <v>0</v>
          </cell>
          <cell r="L35">
            <v>0</v>
          </cell>
          <cell r="M35">
            <v>0</v>
          </cell>
          <cell r="N35">
            <v>0</v>
          </cell>
          <cell r="O35">
            <v>8266.5640509999994</v>
          </cell>
          <cell r="P35">
            <v>1</v>
          </cell>
          <cell r="Q35">
            <v>41296.768341000003</v>
          </cell>
          <cell r="R35">
            <v>1</v>
          </cell>
          <cell r="S35">
            <v>68.115554000000003</v>
          </cell>
          <cell r="T35">
            <v>1</v>
          </cell>
          <cell r="U35">
            <v>41364.883894999992</v>
          </cell>
          <cell r="V35">
            <v>1</v>
          </cell>
          <cell r="W35">
            <v>34470.822309999996</v>
          </cell>
          <cell r="X35">
            <v>1</v>
          </cell>
          <cell r="Y35">
            <v>2511.4830400000001</v>
          </cell>
          <cell r="Z35">
            <v>1</v>
          </cell>
          <cell r="AA35">
            <v>36982.305349999995</v>
          </cell>
          <cell r="AB35">
            <v>1</v>
          </cell>
          <cell r="AC35">
            <v>9017.4136120000003</v>
          </cell>
          <cell r="AD35">
            <v>1</v>
          </cell>
          <cell r="AE35">
            <v>0</v>
          </cell>
          <cell r="AF35">
            <v>0</v>
          </cell>
          <cell r="AG35">
            <v>9017.4136120000003</v>
          </cell>
          <cell r="AH35">
            <v>1</v>
          </cell>
          <cell r="AI35">
            <v>43488.235921999993</v>
          </cell>
          <cell r="AJ35">
            <v>1</v>
          </cell>
          <cell r="AK35">
            <v>2511.4830400000001</v>
          </cell>
          <cell r="AL35">
            <v>1</v>
          </cell>
          <cell r="AM35">
            <v>45999.718961999999</v>
          </cell>
          <cell r="AN35">
            <v>1</v>
          </cell>
        </row>
        <row r="36">
          <cell r="B36" t="str">
            <v>Food and Agricultural Organisation</v>
          </cell>
          <cell r="C36" t="str">
            <v>ChannelCode</v>
          </cell>
          <cell r="D36" t="str">
            <v>41301</v>
          </cell>
          <cell r="E36">
            <v>33030.204290000001</v>
          </cell>
          <cell r="F36">
            <v>1</v>
          </cell>
          <cell r="G36">
            <v>68.115554000000003</v>
          </cell>
          <cell r="H36">
            <v>0</v>
          </cell>
          <cell r="I36">
            <v>250</v>
          </cell>
          <cell r="J36">
            <v>1</v>
          </cell>
          <cell r="K36">
            <v>8266.5640509999994</v>
          </cell>
          <cell r="L36">
            <v>0</v>
          </cell>
          <cell r="M36">
            <v>0</v>
          </cell>
          <cell r="N36">
            <v>0</v>
          </cell>
          <cell r="O36">
            <v>8266.5640509999994</v>
          </cell>
          <cell r="P36">
            <v>0</v>
          </cell>
          <cell r="Q36">
            <v>250</v>
          </cell>
          <cell r="R36">
            <v>1</v>
          </cell>
          <cell r="S36">
            <v>68.115554000000003</v>
          </cell>
          <cell r="T36">
            <v>0</v>
          </cell>
          <cell r="U36">
            <v>250</v>
          </cell>
          <cell r="V36">
            <v>1</v>
          </cell>
          <cell r="W36">
            <v>12.044</v>
          </cell>
          <cell r="X36">
            <v>1</v>
          </cell>
          <cell r="Y36">
            <v>2511.4830400000001</v>
          </cell>
          <cell r="Z36">
            <v>0</v>
          </cell>
          <cell r="AA36">
            <v>12.044</v>
          </cell>
          <cell r="AB36">
            <v>1</v>
          </cell>
          <cell r="AC36">
            <v>9017.4136120000003</v>
          </cell>
          <cell r="AD36">
            <v>0</v>
          </cell>
          <cell r="AE36">
            <v>0</v>
          </cell>
          <cell r="AF36">
            <v>0</v>
          </cell>
          <cell r="AG36">
            <v>9017.4136120000003</v>
          </cell>
          <cell r="AH36">
            <v>0</v>
          </cell>
          <cell r="AI36">
            <v>12.044</v>
          </cell>
          <cell r="AJ36">
            <v>1</v>
          </cell>
          <cell r="AK36">
            <v>2511.4830400000001</v>
          </cell>
          <cell r="AL36">
            <v>0</v>
          </cell>
          <cell r="AM36">
            <v>12.044</v>
          </cell>
          <cell r="AN36">
            <v>1</v>
          </cell>
        </row>
        <row r="37">
          <cell r="B37" t="str">
            <v>Geneva Centre for the Democratic Control of Armed Forces</v>
          </cell>
          <cell r="C37" t="str">
            <v>ChannelCode</v>
          </cell>
          <cell r="D37" t="str">
            <v>47106</v>
          </cell>
          <cell r="E37">
            <v>250</v>
          </cell>
          <cell r="F37">
            <v>0</v>
          </cell>
          <cell r="G37">
            <v>0</v>
          </cell>
          <cell r="H37">
            <v>0</v>
          </cell>
          <cell r="I37">
            <v>250</v>
          </cell>
          <cell r="J37">
            <v>0</v>
          </cell>
          <cell r="K37">
            <v>268465.42949000001</v>
          </cell>
          <cell r="L37">
            <v>1</v>
          </cell>
          <cell r="M37">
            <v>0</v>
          </cell>
          <cell r="N37">
            <v>0</v>
          </cell>
          <cell r="O37">
            <v>268465.42949000001</v>
          </cell>
          <cell r="P37">
            <v>1</v>
          </cell>
          <cell r="Q37">
            <v>268465.42949000001</v>
          </cell>
          <cell r="R37">
            <v>1</v>
          </cell>
          <cell r="S37">
            <v>0</v>
          </cell>
          <cell r="T37">
            <v>0</v>
          </cell>
          <cell r="U37">
            <v>268465.42949000001</v>
          </cell>
          <cell r="V37">
            <v>1</v>
          </cell>
          <cell r="W37">
            <v>14000</v>
          </cell>
          <cell r="X37">
            <v>1</v>
          </cell>
          <cell r="Y37">
            <v>0</v>
          </cell>
          <cell r="Z37">
            <v>0</v>
          </cell>
          <cell r="AA37">
            <v>14000</v>
          </cell>
          <cell r="AB37">
            <v>1</v>
          </cell>
          <cell r="AC37">
            <v>200000</v>
          </cell>
          <cell r="AD37">
            <v>1</v>
          </cell>
          <cell r="AE37">
            <v>0</v>
          </cell>
          <cell r="AF37">
            <v>0</v>
          </cell>
          <cell r="AG37">
            <v>200000</v>
          </cell>
          <cell r="AH37">
            <v>1</v>
          </cell>
          <cell r="AI37">
            <v>214000</v>
          </cell>
          <cell r="AJ37">
            <v>1</v>
          </cell>
          <cell r="AK37">
            <v>0</v>
          </cell>
          <cell r="AL37">
            <v>0</v>
          </cell>
          <cell r="AM37">
            <v>214000</v>
          </cell>
          <cell r="AN37">
            <v>1</v>
          </cell>
        </row>
        <row r="38">
          <cell r="B38" t="str">
            <v>Global Alliance for Vaccines and Immunization</v>
          </cell>
          <cell r="C38" t="str">
            <v>ChannelCode</v>
          </cell>
          <cell r="D38" t="str">
            <v>47122</v>
          </cell>
          <cell r="E38">
            <v>0</v>
          </cell>
          <cell r="F38">
            <v>0</v>
          </cell>
          <cell r="G38">
            <v>0</v>
          </cell>
          <cell r="H38">
            <v>0</v>
          </cell>
          <cell r="I38">
            <v>0</v>
          </cell>
          <cell r="J38">
            <v>0</v>
          </cell>
          <cell r="K38">
            <v>268465.42949000001</v>
          </cell>
          <cell r="L38">
            <v>0</v>
          </cell>
          <cell r="M38">
            <v>0</v>
          </cell>
          <cell r="N38">
            <v>0</v>
          </cell>
          <cell r="O38">
            <v>268465.42949000001</v>
          </cell>
          <cell r="P38">
            <v>0</v>
          </cell>
          <cell r="Q38">
            <v>268465.42949000001</v>
          </cell>
          <cell r="R38">
            <v>0</v>
          </cell>
          <cell r="S38">
            <v>0</v>
          </cell>
          <cell r="T38">
            <v>0</v>
          </cell>
          <cell r="U38">
            <v>268465.42949000001</v>
          </cell>
          <cell r="V38">
            <v>0</v>
          </cell>
          <cell r="W38">
            <v>14000</v>
          </cell>
          <cell r="X38">
            <v>0</v>
          </cell>
          <cell r="Y38">
            <v>0</v>
          </cell>
          <cell r="Z38">
            <v>0</v>
          </cell>
          <cell r="AA38">
            <v>14000</v>
          </cell>
          <cell r="AB38">
            <v>0</v>
          </cell>
          <cell r="AC38">
            <v>30000</v>
          </cell>
          <cell r="AD38">
            <v>1</v>
          </cell>
          <cell r="AE38">
            <v>0</v>
          </cell>
          <cell r="AF38">
            <v>0</v>
          </cell>
          <cell r="AG38">
            <v>30000</v>
          </cell>
          <cell r="AH38">
            <v>1</v>
          </cell>
          <cell r="AI38">
            <v>30000</v>
          </cell>
          <cell r="AJ38">
            <v>1</v>
          </cell>
          <cell r="AK38">
            <v>0</v>
          </cell>
          <cell r="AL38">
            <v>0</v>
          </cell>
          <cell r="AM38">
            <v>30000</v>
          </cell>
          <cell r="AN38">
            <v>1</v>
          </cell>
        </row>
        <row r="39">
          <cell r="B39" t="str">
            <v>Global Environment Facility - Least Developed Countries Fund</v>
          </cell>
          <cell r="C39" t="str">
            <v>ChannelCode</v>
          </cell>
          <cell r="D39" t="str">
            <v>47129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52500</v>
          </cell>
          <cell r="AD39">
            <v>1</v>
          </cell>
          <cell r="AE39">
            <v>0</v>
          </cell>
          <cell r="AF39">
            <v>0</v>
          </cell>
          <cell r="AG39">
            <v>52500</v>
          </cell>
          <cell r="AH39">
            <v>1</v>
          </cell>
          <cell r="AI39">
            <v>52500</v>
          </cell>
          <cell r="AJ39">
            <v>1</v>
          </cell>
          <cell r="AK39">
            <v>0</v>
          </cell>
          <cell r="AL39">
            <v>0</v>
          </cell>
          <cell r="AM39">
            <v>52500</v>
          </cell>
          <cell r="AN39">
            <v>1</v>
          </cell>
        </row>
        <row r="40">
          <cell r="B40" t="str">
            <v>Global Environment Facility - Special Climate Change Fund</v>
          </cell>
          <cell r="C40" t="str">
            <v>ChannelCode</v>
          </cell>
          <cell r="D40" t="str">
            <v>47130</v>
          </cell>
          <cell r="E40">
            <v>0</v>
          </cell>
          <cell r="F40">
            <v>0</v>
          </cell>
          <cell r="G40">
            <v>0</v>
          </cell>
          <cell r="H40">
            <v>0</v>
          </cell>
          <cell r="I40">
            <v>0</v>
          </cell>
          <cell r="J40">
            <v>0</v>
          </cell>
          <cell r="K40">
            <v>100000</v>
          </cell>
          <cell r="L40">
            <v>1</v>
          </cell>
          <cell r="M40">
            <v>0</v>
          </cell>
          <cell r="N40">
            <v>0</v>
          </cell>
          <cell r="O40">
            <v>100000</v>
          </cell>
          <cell r="P40">
            <v>1</v>
          </cell>
          <cell r="Q40">
            <v>100000</v>
          </cell>
          <cell r="R40">
            <v>1</v>
          </cell>
          <cell r="S40">
            <v>0</v>
          </cell>
          <cell r="T40">
            <v>0</v>
          </cell>
          <cell r="U40">
            <v>100000</v>
          </cell>
          <cell r="V40">
            <v>1</v>
          </cell>
          <cell r="W40">
            <v>0</v>
          </cell>
          <cell r="X40">
            <v>0</v>
          </cell>
          <cell r="Y40">
            <v>0</v>
          </cell>
          <cell r="Z40">
            <v>0</v>
          </cell>
          <cell r="AA40">
            <v>0</v>
          </cell>
          <cell r="AB40">
            <v>0</v>
          </cell>
          <cell r="AC40">
            <v>152940</v>
          </cell>
          <cell r="AD40">
            <v>1</v>
          </cell>
          <cell r="AE40">
            <v>0</v>
          </cell>
          <cell r="AF40">
            <v>0</v>
          </cell>
          <cell r="AG40">
            <v>152940</v>
          </cell>
          <cell r="AH40">
            <v>1</v>
          </cell>
          <cell r="AI40">
            <v>152940</v>
          </cell>
          <cell r="AJ40">
            <v>1</v>
          </cell>
          <cell r="AK40">
            <v>0</v>
          </cell>
          <cell r="AL40">
            <v>0</v>
          </cell>
          <cell r="AM40">
            <v>152940</v>
          </cell>
          <cell r="AN40">
            <v>1</v>
          </cell>
        </row>
        <row r="41">
          <cell r="B41" t="str">
            <v>Global Fund to Fight AIDS, Tuberculosis and Malaria</v>
          </cell>
          <cell r="C41" t="str">
            <v>ChannelCode</v>
          </cell>
          <cell r="D41" t="str">
            <v>47045</v>
          </cell>
          <cell r="E41">
            <v>0</v>
          </cell>
          <cell r="F41">
            <v>0</v>
          </cell>
          <cell r="G41">
            <v>0</v>
          </cell>
          <cell r="H41">
            <v>0</v>
          </cell>
          <cell r="I41">
            <v>0</v>
          </cell>
          <cell r="J41">
            <v>0</v>
          </cell>
          <cell r="K41">
            <v>10031</v>
          </cell>
          <cell r="L41">
            <v>1</v>
          </cell>
          <cell r="M41">
            <v>0</v>
          </cell>
          <cell r="N41">
            <v>0</v>
          </cell>
          <cell r="O41">
            <v>10031</v>
          </cell>
          <cell r="P41">
            <v>1</v>
          </cell>
          <cell r="Q41">
            <v>10031</v>
          </cell>
          <cell r="R41">
            <v>1</v>
          </cell>
          <cell r="S41">
            <v>0</v>
          </cell>
          <cell r="T41">
            <v>0</v>
          </cell>
          <cell r="U41">
            <v>10031</v>
          </cell>
          <cell r="V41">
            <v>1</v>
          </cell>
          <cell r="W41">
            <v>0</v>
          </cell>
          <cell r="X41">
            <v>0</v>
          </cell>
          <cell r="Y41">
            <v>0</v>
          </cell>
          <cell r="Z41">
            <v>0</v>
          </cell>
          <cell r="AA41">
            <v>0</v>
          </cell>
          <cell r="AB41">
            <v>0</v>
          </cell>
          <cell r="AC41">
            <v>4731</v>
          </cell>
          <cell r="AD41">
            <v>1</v>
          </cell>
          <cell r="AE41">
            <v>0</v>
          </cell>
          <cell r="AF41">
            <v>0</v>
          </cell>
          <cell r="AG41">
            <v>4731</v>
          </cell>
          <cell r="AH41">
            <v>1</v>
          </cell>
          <cell r="AI41">
            <v>4731</v>
          </cell>
          <cell r="AJ41">
            <v>1</v>
          </cell>
          <cell r="AK41">
            <v>0</v>
          </cell>
          <cell r="AL41">
            <v>0</v>
          </cell>
          <cell r="AM41">
            <v>4731</v>
          </cell>
          <cell r="AN41">
            <v>1</v>
          </cell>
        </row>
        <row r="42">
          <cell r="B42" t="str">
            <v>Global Green Growth Institute</v>
          </cell>
          <cell r="C42" t="str">
            <v>ChannelCode</v>
          </cell>
          <cell r="D42" t="str">
            <v>47136</v>
          </cell>
          <cell r="E42">
            <v>0</v>
          </cell>
          <cell r="F42">
            <v>0</v>
          </cell>
          <cell r="G42">
            <v>0</v>
          </cell>
          <cell r="H42">
            <v>0</v>
          </cell>
          <cell r="I42">
            <v>0</v>
          </cell>
          <cell r="J42">
            <v>0</v>
          </cell>
          <cell r="K42">
            <v>10031</v>
          </cell>
          <cell r="L42">
            <v>0</v>
          </cell>
          <cell r="M42">
            <v>0</v>
          </cell>
          <cell r="N42">
            <v>0</v>
          </cell>
          <cell r="O42">
            <v>10031</v>
          </cell>
          <cell r="P42">
            <v>0</v>
          </cell>
          <cell r="Q42">
            <v>10031</v>
          </cell>
          <cell r="R42">
            <v>0</v>
          </cell>
          <cell r="S42">
            <v>0</v>
          </cell>
          <cell r="T42">
            <v>0</v>
          </cell>
          <cell r="U42">
            <v>10031</v>
          </cell>
          <cell r="V42">
            <v>0</v>
          </cell>
          <cell r="W42">
            <v>106000</v>
          </cell>
          <cell r="X42">
            <v>1</v>
          </cell>
          <cell r="Y42">
            <v>0</v>
          </cell>
          <cell r="Z42">
            <v>0</v>
          </cell>
          <cell r="AA42">
            <v>106000</v>
          </cell>
          <cell r="AB42">
            <v>1</v>
          </cell>
          <cell r="AC42">
            <v>4731</v>
          </cell>
          <cell r="AD42">
            <v>0</v>
          </cell>
          <cell r="AE42">
            <v>0</v>
          </cell>
          <cell r="AF42">
            <v>0</v>
          </cell>
          <cell r="AG42">
            <v>4731</v>
          </cell>
          <cell r="AH42">
            <v>0</v>
          </cell>
          <cell r="AI42">
            <v>106000</v>
          </cell>
          <cell r="AJ42">
            <v>1</v>
          </cell>
          <cell r="AK42">
            <v>0</v>
          </cell>
          <cell r="AL42">
            <v>0</v>
          </cell>
          <cell r="AM42">
            <v>106000</v>
          </cell>
          <cell r="AN42">
            <v>1</v>
          </cell>
        </row>
        <row r="43">
          <cell r="B43" t="str">
            <v>Global Partnership for Education</v>
          </cell>
          <cell r="C43" t="str">
            <v>ChannelCode</v>
          </cell>
          <cell r="D43" t="str">
            <v>47501</v>
          </cell>
          <cell r="E43">
            <v>0</v>
          </cell>
          <cell r="F43">
            <v>0</v>
          </cell>
          <cell r="G43">
            <v>0</v>
          </cell>
          <cell r="H43">
            <v>0</v>
          </cell>
          <cell r="I43">
            <v>0</v>
          </cell>
          <cell r="J43">
            <v>0</v>
          </cell>
          <cell r="K43">
            <v>160000</v>
          </cell>
          <cell r="L43">
            <v>1</v>
          </cell>
          <cell r="M43">
            <v>80000</v>
          </cell>
          <cell r="N43">
            <v>1</v>
          </cell>
          <cell r="O43">
            <v>240000</v>
          </cell>
          <cell r="P43">
            <v>1</v>
          </cell>
          <cell r="Q43">
            <v>160000</v>
          </cell>
          <cell r="R43">
            <v>1</v>
          </cell>
          <cell r="S43">
            <v>80000</v>
          </cell>
          <cell r="T43">
            <v>1</v>
          </cell>
          <cell r="U43">
            <v>240000</v>
          </cell>
          <cell r="V43">
            <v>1</v>
          </cell>
          <cell r="W43">
            <v>106000</v>
          </cell>
          <cell r="X43">
            <v>0</v>
          </cell>
          <cell r="Y43">
            <v>0</v>
          </cell>
          <cell r="Z43">
            <v>0</v>
          </cell>
          <cell r="AA43">
            <v>106000</v>
          </cell>
          <cell r="AB43">
            <v>0</v>
          </cell>
          <cell r="AC43">
            <v>60000</v>
          </cell>
          <cell r="AD43">
            <v>1</v>
          </cell>
          <cell r="AE43">
            <v>101720.039</v>
          </cell>
          <cell r="AF43">
            <v>1</v>
          </cell>
          <cell r="AG43">
            <v>161720.03900000002</v>
          </cell>
          <cell r="AH43">
            <v>1</v>
          </cell>
          <cell r="AI43">
            <v>60000</v>
          </cell>
          <cell r="AJ43">
            <v>1</v>
          </cell>
          <cell r="AK43">
            <v>101720.039</v>
          </cell>
          <cell r="AL43">
            <v>1</v>
          </cell>
          <cell r="AM43">
            <v>161720.03900000002</v>
          </cell>
          <cell r="AN43">
            <v>1</v>
          </cell>
        </row>
        <row r="44">
          <cell r="B44" t="str">
            <v>Green Climate Fund</v>
          </cell>
          <cell r="C44" t="str">
            <v>ChannelCode</v>
          </cell>
          <cell r="D44" t="str">
            <v>41317</v>
          </cell>
          <cell r="E44">
            <v>0</v>
          </cell>
          <cell r="F44">
            <v>0</v>
          </cell>
          <cell r="G44">
            <v>0</v>
          </cell>
          <cell r="H44">
            <v>0</v>
          </cell>
          <cell r="I44">
            <v>2521</v>
          </cell>
          <cell r="J44">
            <v>1</v>
          </cell>
          <cell r="K44">
            <v>2112.0028200000002</v>
          </cell>
          <cell r="L44">
            <v>1</v>
          </cell>
          <cell r="M44">
            <v>80000</v>
          </cell>
          <cell r="N44">
            <v>0</v>
          </cell>
          <cell r="O44">
            <v>2112.0028200000002</v>
          </cell>
          <cell r="P44">
            <v>1</v>
          </cell>
          <cell r="Q44">
            <v>4633.0028199999997</v>
          </cell>
          <cell r="R44">
            <v>1</v>
          </cell>
          <cell r="S44">
            <v>80000</v>
          </cell>
          <cell r="T44">
            <v>0</v>
          </cell>
          <cell r="U44">
            <v>4633.0028199999997</v>
          </cell>
          <cell r="V44">
            <v>1</v>
          </cell>
          <cell r="W44">
            <v>2860</v>
          </cell>
          <cell r="X44">
            <v>1</v>
          </cell>
          <cell r="Y44">
            <v>30000</v>
          </cell>
          <cell r="Z44">
            <v>1</v>
          </cell>
          <cell r="AA44">
            <v>32860</v>
          </cell>
          <cell r="AB44">
            <v>1</v>
          </cell>
          <cell r="AC44">
            <v>2362.9750300000001</v>
          </cell>
          <cell r="AD44">
            <v>1</v>
          </cell>
          <cell r="AE44">
            <v>101720.039</v>
          </cell>
          <cell r="AF44">
            <v>0</v>
          </cell>
          <cell r="AG44">
            <v>2362.9750300000001</v>
          </cell>
          <cell r="AH44">
            <v>1</v>
          </cell>
          <cell r="AI44">
            <v>5222.9750299999996</v>
          </cell>
          <cell r="AJ44">
            <v>1</v>
          </cell>
          <cell r="AK44">
            <v>30000</v>
          </cell>
          <cell r="AL44">
            <v>1</v>
          </cell>
          <cell r="AM44">
            <v>35222.975030000001</v>
          </cell>
          <cell r="AN44">
            <v>1</v>
          </cell>
        </row>
        <row r="45">
          <cell r="B45" t="str">
            <v>IBRD, Inter-American Investment Corporation and Multilateral Investment Fund</v>
          </cell>
          <cell r="C45" t="str">
            <v>ChannelCode</v>
          </cell>
          <cell r="D45" t="str">
            <v>46012</v>
          </cell>
          <cell r="E45">
            <v>2521</v>
          </cell>
          <cell r="F45">
            <v>0</v>
          </cell>
          <cell r="G45">
            <v>0</v>
          </cell>
          <cell r="H45">
            <v>0</v>
          </cell>
          <cell r="I45">
            <v>2521</v>
          </cell>
          <cell r="J45">
            <v>0</v>
          </cell>
          <cell r="K45">
            <v>2112.0028200000002</v>
          </cell>
          <cell r="L45">
            <v>0</v>
          </cell>
          <cell r="M45">
            <v>0</v>
          </cell>
          <cell r="N45">
            <v>0</v>
          </cell>
          <cell r="O45">
            <v>2112.0028200000002</v>
          </cell>
          <cell r="P45">
            <v>0</v>
          </cell>
          <cell r="Q45">
            <v>4633.0028199999997</v>
          </cell>
          <cell r="R45">
            <v>0</v>
          </cell>
          <cell r="S45">
            <v>0</v>
          </cell>
          <cell r="T45">
            <v>0</v>
          </cell>
          <cell r="U45">
            <v>4633.0028199999997</v>
          </cell>
          <cell r="V45">
            <v>0</v>
          </cell>
          <cell r="W45">
            <v>2860</v>
          </cell>
          <cell r="X45">
            <v>0</v>
          </cell>
          <cell r="Y45">
            <v>30000</v>
          </cell>
          <cell r="Z45">
            <v>0</v>
          </cell>
          <cell r="AA45">
            <v>32860</v>
          </cell>
          <cell r="AB45">
            <v>0</v>
          </cell>
          <cell r="AC45">
            <v>2362.9750300000001</v>
          </cell>
          <cell r="AD45">
            <v>0</v>
          </cell>
          <cell r="AE45">
            <v>60</v>
          </cell>
          <cell r="AF45">
            <v>1</v>
          </cell>
          <cell r="AG45">
            <v>60</v>
          </cell>
          <cell r="AH45">
            <v>1</v>
          </cell>
          <cell r="AI45">
            <v>5222.9750299999996</v>
          </cell>
          <cell r="AJ45">
            <v>0</v>
          </cell>
          <cell r="AK45">
            <v>60</v>
          </cell>
          <cell r="AL45">
            <v>1</v>
          </cell>
          <cell r="AM45">
            <v>60</v>
          </cell>
          <cell r="AN45">
            <v>1</v>
          </cell>
        </row>
        <row r="46">
          <cell r="B46" t="str">
            <v>Intergovernmental Panel on Climate Change</v>
          </cell>
          <cell r="C46" t="str">
            <v>ChannelCode</v>
          </cell>
          <cell r="D46" t="str">
            <v>47067</v>
          </cell>
          <cell r="E46">
            <v>0</v>
          </cell>
          <cell r="F46">
            <v>0</v>
          </cell>
          <cell r="G46">
            <v>360</v>
          </cell>
          <cell r="H46">
            <v>1</v>
          </cell>
          <cell r="I46">
            <v>360</v>
          </cell>
          <cell r="J46">
            <v>1</v>
          </cell>
          <cell r="K46">
            <v>0</v>
          </cell>
          <cell r="L46">
            <v>0</v>
          </cell>
          <cell r="M46">
            <v>4616.0640009999997</v>
          </cell>
          <cell r="N46">
            <v>1</v>
          </cell>
          <cell r="O46">
            <v>4616.0640009999997</v>
          </cell>
          <cell r="P46">
            <v>1</v>
          </cell>
          <cell r="Q46">
            <v>0</v>
          </cell>
          <cell r="R46">
            <v>0</v>
          </cell>
          <cell r="S46">
            <v>4976.0640009999997</v>
          </cell>
          <cell r="T46">
            <v>1</v>
          </cell>
          <cell r="U46">
            <v>4976.0640009999997</v>
          </cell>
          <cell r="V46">
            <v>1</v>
          </cell>
          <cell r="W46">
            <v>0</v>
          </cell>
          <cell r="X46">
            <v>0</v>
          </cell>
          <cell r="Y46">
            <v>25.204339999999998</v>
          </cell>
          <cell r="Z46">
            <v>1</v>
          </cell>
          <cell r="AA46">
            <v>25.204339999999998</v>
          </cell>
          <cell r="AB46">
            <v>1</v>
          </cell>
          <cell r="AC46">
            <v>0</v>
          </cell>
          <cell r="AD46">
            <v>0</v>
          </cell>
          <cell r="AE46">
            <v>8878.5300000000007</v>
          </cell>
          <cell r="AF46">
            <v>1</v>
          </cell>
          <cell r="AG46">
            <v>8878.5300000000007</v>
          </cell>
          <cell r="AH46">
            <v>1</v>
          </cell>
          <cell r="AI46">
            <v>0</v>
          </cell>
          <cell r="AJ46">
            <v>0</v>
          </cell>
          <cell r="AK46">
            <v>8903.7343400000009</v>
          </cell>
          <cell r="AL46">
            <v>1</v>
          </cell>
          <cell r="AM46">
            <v>8903.7343400000009</v>
          </cell>
          <cell r="AN46">
            <v>1</v>
          </cell>
        </row>
        <row r="47">
          <cell r="B47" t="str">
            <v>International Atomic Energy Agency - assessed contributions</v>
          </cell>
          <cell r="C47" t="str">
            <v>ChannelCode</v>
          </cell>
          <cell r="D47" t="str">
            <v>41312</v>
          </cell>
          <cell r="E47">
            <v>0</v>
          </cell>
          <cell r="F47">
            <v>0</v>
          </cell>
          <cell r="G47">
            <v>360</v>
          </cell>
          <cell r="H47">
            <v>0</v>
          </cell>
          <cell r="I47">
            <v>360</v>
          </cell>
          <cell r="J47">
            <v>0</v>
          </cell>
          <cell r="K47">
            <v>0</v>
          </cell>
          <cell r="L47">
            <v>0</v>
          </cell>
          <cell r="M47">
            <v>2729.2240000000002</v>
          </cell>
          <cell r="N47">
            <v>1</v>
          </cell>
          <cell r="O47">
            <v>2729.2240000000002</v>
          </cell>
          <cell r="P47">
            <v>1</v>
          </cell>
          <cell r="Q47">
            <v>0</v>
          </cell>
          <cell r="R47">
            <v>0</v>
          </cell>
          <cell r="S47">
            <v>2729.2240000000002</v>
          </cell>
          <cell r="T47">
            <v>1</v>
          </cell>
          <cell r="U47">
            <v>2729.2240000000002</v>
          </cell>
          <cell r="V47">
            <v>1</v>
          </cell>
          <cell r="W47">
            <v>0</v>
          </cell>
          <cell r="X47">
            <v>0</v>
          </cell>
          <cell r="Y47">
            <v>25.204339999999998</v>
          </cell>
          <cell r="Z47">
            <v>0</v>
          </cell>
          <cell r="AA47">
            <v>25.204339999999998</v>
          </cell>
          <cell r="AB47">
            <v>0</v>
          </cell>
          <cell r="AC47">
            <v>0</v>
          </cell>
          <cell r="AD47">
            <v>0</v>
          </cell>
          <cell r="AE47">
            <v>6173.2690000000002</v>
          </cell>
          <cell r="AF47">
            <v>1</v>
          </cell>
          <cell r="AG47">
            <v>6173.2690000000002</v>
          </cell>
          <cell r="AH47">
            <v>1</v>
          </cell>
          <cell r="AI47">
            <v>0</v>
          </cell>
          <cell r="AJ47">
            <v>0</v>
          </cell>
          <cell r="AK47">
            <v>6173.2690000000002</v>
          </cell>
          <cell r="AL47">
            <v>1</v>
          </cell>
          <cell r="AM47">
            <v>6173.2690000000002</v>
          </cell>
          <cell r="AN47">
            <v>1</v>
          </cell>
        </row>
        <row r="48">
          <cell r="B48" t="str">
            <v>International Atomic Energy Agency (Contributions to Technical Cooperation Fund Only)</v>
          </cell>
          <cell r="C48" t="str">
            <v>ChannelCode</v>
          </cell>
          <cell r="D48" t="str">
            <v>41107</v>
          </cell>
          <cell r="E48">
            <v>0</v>
          </cell>
          <cell r="F48">
            <v>0</v>
          </cell>
          <cell r="G48">
            <v>0</v>
          </cell>
          <cell r="H48">
            <v>0</v>
          </cell>
          <cell r="I48">
            <v>0</v>
          </cell>
          <cell r="J48">
            <v>0</v>
          </cell>
          <cell r="K48">
            <v>0</v>
          </cell>
          <cell r="L48">
            <v>0</v>
          </cell>
          <cell r="M48">
            <v>2729.2240000000002</v>
          </cell>
          <cell r="N48">
            <v>0</v>
          </cell>
          <cell r="O48">
            <v>24445.560450000001</v>
          </cell>
          <cell r="P48">
            <v>1</v>
          </cell>
          <cell r="Q48">
            <v>436283.49238000007</v>
          </cell>
          <cell r="R48">
            <v>1</v>
          </cell>
          <cell r="S48">
            <v>72000</v>
          </cell>
          <cell r="T48">
            <v>1</v>
          </cell>
          <cell r="U48">
            <v>508283.49237999995</v>
          </cell>
          <cell r="V48">
            <v>1</v>
          </cell>
          <cell r="W48">
            <v>435493.13817999989</v>
          </cell>
          <cell r="X48">
            <v>1</v>
          </cell>
          <cell r="Y48">
            <v>72000</v>
          </cell>
          <cell r="Z48">
            <v>1</v>
          </cell>
          <cell r="AA48">
            <v>507493.13817999989</v>
          </cell>
          <cell r="AB48">
            <v>1</v>
          </cell>
          <cell r="AC48">
            <v>0</v>
          </cell>
          <cell r="AD48">
            <v>0</v>
          </cell>
          <cell r="AE48">
            <v>6173.2690000000002</v>
          </cell>
          <cell r="AF48">
            <v>0</v>
          </cell>
          <cell r="AG48">
            <v>6173.2690000000002</v>
          </cell>
          <cell r="AH48">
            <v>0</v>
          </cell>
          <cell r="AI48">
            <v>435493.13817999989</v>
          </cell>
          <cell r="AJ48">
            <v>1</v>
          </cell>
          <cell r="AK48">
            <v>72000</v>
          </cell>
          <cell r="AL48">
            <v>1</v>
          </cell>
          <cell r="AM48">
            <v>507493.13817999989</v>
          </cell>
          <cell r="AN48">
            <v>1</v>
          </cell>
        </row>
        <row r="49">
          <cell r="B49" t="str">
            <v>International Bank for Reconstruction and Development</v>
          </cell>
          <cell r="C49" t="str">
            <v>ChannelCode</v>
          </cell>
          <cell r="D49" t="str">
            <v>44001</v>
          </cell>
          <cell r="E49">
            <v>411837.93192999967</v>
          </cell>
          <cell r="F49">
            <v>1</v>
          </cell>
          <cell r="G49">
            <v>72000</v>
          </cell>
          <cell r="H49">
            <v>0</v>
          </cell>
          <cell r="I49">
            <v>22152.178820000001</v>
          </cell>
          <cell r="J49">
            <v>1</v>
          </cell>
          <cell r="K49">
            <v>1115274.1510000001</v>
          </cell>
          <cell r="L49">
            <v>1</v>
          </cell>
          <cell r="M49">
            <v>0</v>
          </cell>
          <cell r="N49">
            <v>0</v>
          </cell>
          <cell r="O49">
            <v>1115274.1510000001</v>
          </cell>
          <cell r="P49">
            <v>1</v>
          </cell>
          <cell r="Q49">
            <v>1137426.3298200001</v>
          </cell>
          <cell r="R49">
            <v>1</v>
          </cell>
          <cell r="S49">
            <v>72000</v>
          </cell>
          <cell r="T49">
            <v>0</v>
          </cell>
          <cell r="U49">
            <v>1137426.3298200001</v>
          </cell>
          <cell r="V49">
            <v>1</v>
          </cell>
          <cell r="W49">
            <v>10618.51376</v>
          </cell>
          <cell r="X49">
            <v>1</v>
          </cell>
          <cell r="Y49">
            <v>72000</v>
          </cell>
          <cell r="Z49">
            <v>0</v>
          </cell>
          <cell r="AA49">
            <v>10618.51376</v>
          </cell>
          <cell r="AB49">
            <v>1</v>
          </cell>
          <cell r="AC49">
            <v>1060725.8489999999</v>
          </cell>
          <cell r="AD49">
            <v>1</v>
          </cell>
          <cell r="AE49">
            <v>0</v>
          </cell>
          <cell r="AF49">
            <v>0</v>
          </cell>
          <cell r="AG49">
            <v>1060725.8489999999</v>
          </cell>
          <cell r="AH49">
            <v>1</v>
          </cell>
          <cell r="AI49">
            <v>1071344.3627599999</v>
          </cell>
          <cell r="AJ49">
            <v>1</v>
          </cell>
          <cell r="AK49">
            <v>72000</v>
          </cell>
          <cell r="AL49">
            <v>0</v>
          </cell>
          <cell r="AM49">
            <v>1071344.3627599999</v>
          </cell>
          <cell r="AN49">
            <v>1</v>
          </cell>
        </row>
        <row r="50">
          <cell r="B50" t="str">
            <v>International Development Association</v>
          </cell>
          <cell r="C50" t="str">
            <v>ChannelCode</v>
          </cell>
          <cell r="D50" t="str">
            <v>44002</v>
          </cell>
          <cell r="E50">
            <v>22152.178820000001</v>
          </cell>
          <cell r="F50">
            <v>0</v>
          </cell>
          <cell r="G50">
            <v>0</v>
          </cell>
          <cell r="H50">
            <v>0</v>
          </cell>
          <cell r="I50">
            <v>22152.178820000001</v>
          </cell>
          <cell r="J50">
            <v>0</v>
          </cell>
          <cell r="K50">
            <v>79800</v>
          </cell>
          <cell r="L50">
            <v>1</v>
          </cell>
          <cell r="M50">
            <v>0</v>
          </cell>
          <cell r="N50">
            <v>0</v>
          </cell>
          <cell r="O50">
            <v>79800</v>
          </cell>
          <cell r="P50">
            <v>1</v>
          </cell>
          <cell r="Q50">
            <v>79800</v>
          </cell>
          <cell r="R50">
            <v>1</v>
          </cell>
          <cell r="S50">
            <v>0</v>
          </cell>
          <cell r="T50">
            <v>0</v>
          </cell>
          <cell r="U50">
            <v>79800</v>
          </cell>
          <cell r="V50">
            <v>1</v>
          </cell>
          <cell r="W50">
            <v>10618.51376</v>
          </cell>
          <cell r="X50">
            <v>0</v>
          </cell>
          <cell r="Y50">
            <v>0</v>
          </cell>
          <cell r="Z50">
            <v>0</v>
          </cell>
          <cell r="AA50">
            <v>10618.51376</v>
          </cell>
          <cell r="AB50">
            <v>0</v>
          </cell>
          <cell r="AC50">
            <v>84350</v>
          </cell>
          <cell r="AD50">
            <v>1</v>
          </cell>
          <cell r="AE50">
            <v>0</v>
          </cell>
          <cell r="AF50">
            <v>0</v>
          </cell>
          <cell r="AG50">
            <v>84350</v>
          </cell>
          <cell r="AH50">
            <v>1</v>
          </cell>
          <cell r="AI50">
            <v>84350</v>
          </cell>
          <cell r="AJ50">
            <v>1</v>
          </cell>
          <cell r="AK50">
            <v>0</v>
          </cell>
          <cell r="AL50">
            <v>0</v>
          </cell>
          <cell r="AM50">
            <v>84350</v>
          </cell>
          <cell r="AN50">
            <v>1</v>
          </cell>
        </row>
        <row r="51">
          <cell r="B51" t="str">
            <v>International Development Association - Multilateral Debt Relief Initiative</v>
          </cell>
          <cell r="C51" t="str">
            <v>ChannelCode</v>
          </cell>
          <cell r="D51" t="str">
            <v>44007</v>
          </cell>
          <cell r="E51">
            <v>0</v>
          </cell>
          <cell r="F51">
            <v>0</v>
          </cell>
          <cell r="G51">
            <v>0</v>
          </cell>
          <cell r="H51">
            <v>0</v>
          </cell>
          <cell r="I51">
            <v>0</v>
          </cell>
          <cell r="J51">
            <v>0</v>
          </cell>
          <cell r="K51">
            <v>79800</v>
          </cell>
          <cell r="L51">
            <v>0</v>
          </cell>
          <cell r="M51">
            <v>0</v>
          </cell>
          <cell r="N51">
            <v>0</v>
          </cell>
          <cell r="O51">
            <v>79800</v>
          </cell>
          <cell r="P51">
            <v>0</v>
          </cell>
          <cell r="Q51">
            <v>79800</v>
          </cell>
          <cell r="R51">
            <v>0</v>
          </cell>
          <cell r="S51">
            <v>0</v>
          </cell>
          <cell r="T51">
            <v>0</v>
          </cell>
          <cell r="U51">
            <v>79800</v>
          </cell>
          <cell r="V51">
            <v>0</v>
          </cell>
          <cell r="W51">
            <v>0</v>
          </cell>
          <cell r="X51">
            <v>0</v>
          </cell>
          <cell r="Y51">
            <v>0</v>
          </cell>
          <cell r="Z51">
            <v>0</v>
          </cell>
          <cell r="AA51">
            <v>0</v>
          </cell>
          <cell r="AB51">
            <v>0</v>
          </cell>
          <cell r="AC51">
            <v>0.16511000000000001</v>
          </cell>
          <cell r="AD51">
            <v>1</v>
          </cell>
          <cell r="AE51">
            <v>0</v>
          </cell>
          <cell r="AF51">
            <v>0</v>
          </cell>
          <cell r="AG51">
            <v>0.16511000000000001</v>
          </cell>
          <cell r="AH51">
            <v>1</v>
          </cell>
          <cell r="AI51">
            <v>0.16511000000000001</v>
          </cell>
          <cell r="AJ51">
            <v>1</v>
          </cell>
          <cell r="AK51">
            <v>0</v>
          </cell>
          <cell r="AL51">
            <v>0</v>
          </cell>
          <cell r="AM51">
            <v>0.16511000000000001</v>
          </cell>
          <cell r="AN51">
            <v>1</v>
          </cell>
        </row>
        <row r="52">
          <cell r="B52" t="str">
            <v>International drug purchase facility</v>
          </cell>
          <cell r="C52" t="str">
            <v>ChannelCode</v>
          </cell>
          <cell r="D52" t="str">
            <v>30010</v>
          </cell>
          <cell r="E52">
            <v>0</v>
          </cell>
          <cell r="F52">
            <v>0</v>
          </cell>
          <cell r="G52">
            <v>0</v>
          </cell>
          <cell r="H52">
            <v>0</v>
          </cell>
          <cell r="I52">
            <v>30158.332970000003</v>
          </cell>
          <cell r="J52">
            <v>1</v>
          </cell>
          <cell r="K52">
            <v>0</v>
          </cell>
          <cell r="L52">
            <v>0</v>
          </cell>
          <cell r="M52">
            <v>0</v>
          </cell>
          <cell r="N52">
            <v>0</v>
          </cell>
          <cell r="O52">
            <v>0</v>
          </cell>
          <cell r="P52">
            <v>0</v>
          </cell>
          <cell r="Q52">
            <v>30158.332970000003</v>
          </cell>
          <cell r="R52">
            <v>1</v>
          </cell>
          <cell r="S52">
            <v>0</v>
          </cell>
          <cell r="T52">
            <v>0</v>
          </cell>
          <cell r="U52">
            <v>30158.332970000003</v>
          </cell>
          <cell r="V52">
            <v>1</v>
          </cell>
          <cell r="W52">
            <v>35691.565649999997</v>
          </cell>
          <cell r="X52">
            <v>1</v>
          </cell>
          <cell r="Y52">
            <v>0</v>
          </cell>
          <cell r="Z52">
            <v>0</v>
          </cell>
          <cell r="AA52">
            <v>35691.565649999997</v>
          </cell>
          <cell r="AB52">
            <v>1</v>
          </cell>
          <cell r="AC52">
            <v>0.16511000000000001</v>
          </cell>
          <cell r="AD52">
            <v>0</v>
          </cell>
          <cell r="AE52">
            <v>0</v>
          </cell>
          <cell r="AF52">
            <v>0</v>
          </cell>
          <cell r="AG52">
            <v>0.16511000000000001</v>
          </cell>
          <cell r="AH52">
            <v>0</v>
          </cell>
          <cell r="AI52">
            <v>35691.565649999997</v>
          </cell>
          <cell r="AJ52">
            <v>1</v>
          </cell>
          <cell r="AK52">
            <v>0</v>
          </cell>
          <cell r="AL52">
            <v>0</v>
          </cell>
          <cell r="AM52">
            <v>35691.565649999997</v>
          </cell>
          <cell r="AN52">
            <v>1</v>
          </cell>
        </row>
        <row r="53">
          <cell r="B53" t="str">
            <v>International Finance Corporation</v>
          </cell>
          <cell r="C53" t="str">
            <v>ChannelCode</v>
          </cell>
          <cell r="D53" t="str">
            <v>44004</v>
          </cell>
          <cell r="E53">
            <v>30158.332970000003</v>
          </cell>
          <cell r="F53">
            <v>0</v>
          </cell>
          <cell r="G53">
            <v>0</v>
          </cell>
          <cell r="H53">
            <v>0</v>
          </cell>
          <cell r="I53">
            <v>30158.332970000003</v>
          </cell>
          <cell r="J53">
            <v>0</v>
          </cell>
          <cell r="K53">
            <v>83594.239000000001</v>
          </cell>
          <cell r="L53">
            <v>1</v>
          </cell>
          <cell r="M53">
            <v>0</v>
          </cell>
          <cell r="N53">
            <v>0</v>
          </cell>
          <cell r="O53">
            <v>83594.239000000001</v>
          </cell>
          <cell r="P53">
            <v>1</v>
          </cell>
          <cell r="Q53">
            <v>83594.239000000001</v>
          </cell>
          <cell r="R53">
            <v>1</v>
          </cell>
          <cell r="S53">
            <v>0</v>
          </cell>
          <cell r="T53">
            <v>0</v>
          </cell>
          <cell r="U53">
            <v>83594.239000000001</v>
          </cell>
          <cell r="V53">
            <v>1</v>
          </cell>
          <cell r="W53">
            <v>35691.565649999997</v>
          </cell>
          <cell r="X53">
            <v>0</v>
          </cell>
          <cell r="Y53">
            <v>0</v>
          </cell>
          <cell r="Z53">
            <v>0</v>
          </cell>
          <cell r="AA53">
            <v>35691.565649999997</v>
          </cell>
          <cell r="AB53">
            <v>0</v>
          </cell>
          <cell r="AC53">
            <v>92464.90208</v>
          </cell>
          <cell r="AD53">
            <v>1</v>
          </cell>
          <cell r="AE53">
            <v>0</v>
          </cell>
          <cell r="AF53">
            <v>0</v>
          </cell>
          <cell r="AG53">
            <v>92464.90208</v>
          </cell>
          <cell r="AH53">
            <v>1</v>
          </cell>
          <cell r="AI53">
            <v>92464.90208</v>
          </cell>
          <cell r="AJ53">
            <v>1</v>
          </cell>
          <cell r="AK53">
            <v>0</v>
          </cell>
          <cell r="AL53">
            <v>0</v>
          </cell>
          <cell r="AM53">
            <v>92464.90208</v>
          </cell>
          <cell r="AN53">
            <v>1</v>
          </cell>
        </row>
        <row r="54">
          <cell r="B54" t="str">
            <v>International Finance Facility for Immunisation</v>
          </cell>
          <cell r="C54" t="str">
            <v>ChannelCode</v>
          </cell>
          <cell r="D54" t="str">
            <v>47107</v>
          </cell>
          <cell r="E54">
            <v>0</v>
          </cell>
          <cell r="F54">
            <v>0</v>
          </cell>
          <cell r="G54">
            <v>0</v>
          </cell>
          <cell r="H54">
            <v>0</v>
          </cell>
          <cell r="I54">
            <v>0</v>
          </cell>
          <cell r="J54">
            <v>0</v>
          </cell>
          <cell r="K54">
            <v>83594.239000000001</v>
          </cell>
          <cell r="L54">
            <v>0</v>
          </cell>
          <cell r="M54">
            <v>0</v>
          </cell>
          <cell r="N54">
            <v>0</v>
          </cell>
          <cell r="O54">
            <v>83594.239000000001</v>
          </cell>
          <cell r="P54">
            <v>0</v>
          </cell>
          <cell r="Q54">
            <v>83594.239000000001</v>
          </cell>
          <cell r="R54">
            <v>0</v>
          </cell>
          <cell r="S54">
            <v>0</v>
          </cell>
          <cell r="T54">
            <v>0</v>
          </cell>
          <cell r="U54">
            <v>83594.239000000001</v>
          </cell>
          <cell r="V54">
            <v>0</v>
          </cell>
          <cell r="W54">
            <v>0</v>
          </cell>
          <cell r="X54">
            <v>0</v>
          </cell>
          <cell r="Y54">
            <v>0</v>
          </cell>
          <cell r="Z54">
            <v>0</v>
          </cell>
          <cell r="AA54">
            <v>0</v>
          </cell>
          <cell r="AB54">
            <v>0</v>
          </cell>
          <cell r="AC54">
            <v>19025</v>
          </cell>
          <cell r="AD54">
            <v>1</v>
          </cell>
          <cell r="AE54">
            <v>0</v>
          </cell>
          <cell r="AF54">
            <v>0</v>
          </cell>
          <cell r="AG54">
            <v>19025</v>
          </cell>
          <cell r="AH54">
            <v>1</v>
          </cell>
          <cell r="AI54">
            <v>19025</v>
          </cell>
          <cell r="AJ54">
            <v>1</v>
          </cell>
          <cell r="AK54">
            <v>0</v>
          </cell>
          <cell r="AL54">
            <v>0</v>
          </cell>
          <cell r="AM54">
            <v>19025</v>
          </cell>
          <cell r="AN54">
            <v>1</v>
          </cell>
        </row>
        <row r="55">
          <cell r="B55" t="str">
            <v>International Fund for Agricultural Development</v>
          </cell>
          <cell r="C55" t="str">
            <v>ChannelCode</v>
          </cell>
          <cell r="D55" t="str">
            <v>41108</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610.5</v>
          </cell>
          <cell r="Z55">
            <v>1</v>
          </cell>
          <cell r="AA55">
            <v>610.5</v>
          </cell>
          <cell r="AB55">
            <v>1</v>
          </cell>
          <cell r="AC55">
            <v>19025</v>
          </cell>
          <cell r="AD55">
            <v>0</v>
          </cell>
          <cell r="AE55">
            <v>0</v>
          </cell>
          <cell r="AF55">
            <v>0</v>
          </cell>
          <cell r="AG55">
            <v>19025</v>
          </cell>
          <cell r="AH55">
            <v>0</v>
          </cell>
          <cell r="AI55">
            <v>19025</v>
          </cell>
          <cell r="AJ55">
            <v>0</v>
          </cell>
          <cell r="AK55">
            <v>610.5</v>
          </cell>
          <cell r="AL55">
            <v>1</v>
          </cell>
          <cell r="AM55">
            <v>610.5</v>
          </cell>
          <cell r="AN55">
            <v>1</v>
          </cell>
        </row>
        <row r="56">
          <cell r="B56" t="str">
            <v>International Institute for Democracy and Electoral Assistance</v>
          </cell>
          <cell r="C56" t="str">
            <v>ChannelCode</v>
          </cell>
          <cell r="D56" t="str">
            <v>47058</v>
          </cell>
          <cell r="E56">
            <v>0</v>
          </cell>
          <cell r="F56">
            <v>0</v>
          </cell>
          <cell r="G56">
            <v>0</v>
          </cell>
          <cell r="H56">
            <v>0</v>
          </cell>
          <cell r="I56">
            <v>0</v>
          </cell>
          <cell r="J56">
            <v>0</v>
          </cell>
          <cell r="K56">
            <v>0</v>
          </cell>
          <cell r="L56">
            <v>0</v>
          </cell>
          <cell r="M56">
            <v>8068.4639999999999</v>
          </cell>
          <cell r="N56">
            <v>1</v>
          </cell>
          <cell r="O56">
            <v>8068.4639999999999</v>
          </cell>
          <cell r="P56">
            <v>1</v>
          </cell>
          <cell r="Q56">
            <v>0</v>
          </cell>
          <cell r="R56">
            <v>0</v>
          </cell>
          <cell r="S56">
            <v>8068.4639999999999</v>
          </cell>
          <cell r="T56">
            <v>1</v>
          </cell>
          <cell r="U56">
            <v>8068.4639999999999</v>
          </cell>
          <cell r="V56">
            <v>1</v>
          </cell>
          <cell r="W56">
            <v>0</v>
          </cell>
          <cell r="X56">
            <v>0</v>
          </cell>
          <cell r="Y56">
            <v>610.5</v>
          </cell>
          <cell r="Z56">
            <v>0</v>
          </cell>
          <cell r="AA56">
            <v>610.5</v>
          </cell>
          <cell r="AB56">
            <v>0</v>
          </cell>
          <cell r="AC56">
            <v>0</v>
          </cell>
          <cell r="AD56">
            <v>0</v>
          </cell>
          <cell r="AE56">
            <v>8206.9331999999995</v>
          </cell>
          <cell r="AF56">
            <v>1</v>
          </cell>
          <cell r="AG56">
            <v>8206.9331999999995</v>
          </cell>
          <cell r="AH56">
            <v>1</v>
          </cell>
          <cell r="AI56">
            <v>0</v>
          </cell>
          <cell r="AJ56">
            <v>0</v>
          </cell>
          <cell r="AK56">
            <v>8206.9331999999995</v>
          </cell>
          <cell r="AL56">
            <v>1</v>
          </cell>
          <cell r="AM56">
            <v>8206.9331999999995</v>
          </cell>
          <cell r="AN56">
            <v>1</v>
          </cell>
        </row>
        <row r="57">
          <cell r="B57" t="str">
            <v>International Labour Organisation - Assessed Contributions</v>
          </cell>
          <cell r="C57" t="str">
            <v>ChannelCode</v>
          </cell>
          <cell r="D57" t="str">
            <v>41302</v>
          </cell>
          <cell r="E57">
            <v>0</v>
          </cell>
          <cell r="F57">
            <v>0</v>
          </cell>
          <cell r="G57">
            <v>0</v>
          </cell>
          <cell r="H57">
            <v>0</v>
          </cell>
          <cell r="I57">
            <v>27498.595239999999</v>
          </cell>
          <cell r="J57">
            <v>1</v>
          </cell>
          <cell r="K57">
            <v>0</v>
          </cell>
          <cell r="L57">
            <v>0</v>
          </cell>
          <cell r="M57">
            <v>8068.4639999999999</v>
          </cell>
          <cell r="N57">
            <v>0</v>
          </cell>
          <cell r="O57">
            <v>8068.4639999999999</v>
          </cell>
          <cell r="P57">
            <v>0</v>
          </cell>
          <cell r="Q57">
            <v>27498.595239999999</v>
          </cell>
          <cell r="R57">
            <v>1</v>
          </cell>
          <cell r="S57">
            <v>8068.4639999999999</v>
          </cell>
          <cell r="T57">
            <v>0</v>
          </cell>
          <cell r="U57">
            <v>27498.595239999999</v>
          </cell>
          <cell r="V57">
            <v>1</v>
          </cell>
          <cell r="W57">
            <v>0</v>
          </cell>
          <cell r="X57">
            <v>0</v>
          </cell>
          <cell r="Y57">
            <v>0</v>
          </cell>
          <cell r="Z57">
            <v>0</v>
          </cell>
          <cell r="AA57">
            <v>0</v>
          </cell>
          <cell r="AB57">
            <v>0</v>
          </cell>
          <cell r="AC57">
            <v>0</v>
          </cell>
          <cell r="AD57">
            <v>0</v>
          </cell>
          <cell r="AE57">
            <v>8206.9331999999995</v>
          </cell>
          <cell r="AF57">
            <v>0</v>
          </cell>
          <cell r="AG57">
            <v>8206.9331999999995</v>
          </cell>
          <cell r="AH57">
            <v>0</v>
          </cell>
          <cell r="AI57">
            <v>0</v>
          </cell>
          <cell r="AJ57">
            <v>0</v>
          </cell>
          <cell r="AK57">
            <v>8206.9331999999995</v>
          </cell>
          <cell r="AL57">
            <v>0</v>
          </cell>
          <cell r="AM57">
            <v>8206.9331999999995</v>
          </cell>
          <cell r="AN57">
            <v>0</v>
          </cell>
        </row>
        <row r="58">
          <cell r="B58" t="str">
            <v>International Monetary Fund - Post-Catastrophe Debt Relief Trust</v>
          </cell>
          <cell r="C58" t="str">
            <v>ChannelCode</v>
          </cell>
          <cell r="D58" t="str">
            <v>43005</v>
          </cell>
          <cell r="E58">
            <v>27498.595239999999</v>
          </cell>
          <cell r="F58">
            <v>0</v>
          </cell>
          <cell r="G58">
            <v>0</v>
          </cell>
          <cell r="H58">
            <v>0</v>
          </cell>
          <cell r="I58">
            <v>27498.595239999999</v>
          </cell>
          <cell r="J58">
            <v>0</v>
          </cell>
          <cell r="K58">
            <v>0</v>
          </cell>
          <cell r="L58">
            <v>0</v>
          </cell>
          <cell r="M58">
            <v>119839.255</v>
          </cell>
          <cell r="N58">
            <v>1</v>
          </cell>
          <cell r="O58">
            <v>119839.255</v>
          </cell>
          <cell r="P58">
            <v>1</v>
          </cell>
          <cell r="Q58">
            <v>27498.595239999999</v>
          </cell>
          <cell r="R58">
            <v>0</v>
          </cell>
          <cell r="S58">
            <v>119839.255</v>
          </cell>
          <cell r="T58">
            <v>1</v>
          </cell>
          <cell r="U58">
            <v>119839.255</v>
          </cell>
          <cell r="V58">
            <v>1</v>
          </cell>
          <cell r="W58">
            <v>0</v>
          </cell>
          <cell r="X58">
            <v>0</v>
          </cell>
          <cell r="Y58">
            <v>0</v>
          </cell>
          <cell r="Z58">
            <v>0</v>
          </cell>
          <cell r="AA58">
            <v>0</v>
          </cell>
          <cell r="AB58">
            <v>0</v>
          </cell>
          <cell r="AC58">
            <v>0</v>
          </cell>
          <cell r="AD58">
            <v>0</v>
          </cell>
          <cell r="AE58">
            <v>446318.49661999999</v>
          </cell>
          <cell r="AF58">
            <v>1</v>
          </cell>
          <cell r="AG58">
            <v>446318.49661999999</v>
          </cell>
          <cell r="AH58">
            <v>1</v>
          </cell>
          <cell r="AI58">
            <v>0</v>
          </cell>
          <cell r="AJ58">
            <v>0</v>
          </cell>
          <cell r="AK58">
            <v>446318.49661999999</v>
          </cell>
          <cell r="AL58">
            <v>1</v>
          </cell>
          <cell r="AM58">
            <v>446318.49661999999</v>
          </cell>
          <cell r="AN58">
            <v>1</v>
          </cell>
        </row>
        <row r="59">
          <cell r="B59" t="str">
            <v>International Monetary Fund - Poverty Reduction and Growth Trust</v>
          </cell>
          <cell r="C59" t="str">
            <v>ChannelCode</v>
          </cell>
          <cell r="D59" t="str">
            <v>43001</v>
          </cell>
          <cell r="E59">
            <v>0</v>
          </cell>
          <cell r="F59">
            <v>0</v>
          </cell>
          <cell r="G59">
            <v>0</v>
          </cell>
          <cell r="H59">
            <v>0</v>
          </cell>
          <cell r="I59">
            <v>8995.1599299999998</v>
          </cell>
          <cell r="J59">
            <v>1</v>
          </cell>
          <cell r="K59">
            <v>0</v>
          </cell>
          <cell r="L59">
            <v>0</v>
          </cell>
          <cell r="M59">
            <v>119839.255</v>
          </cell>
          <cell r="N59">
            <v>0</v>
          </cell>
          <cell r="O59">
            <v>119839.255</v>
          </cell>
          <cell r="P59">
            <v>0</v>
          </cell>
          <cell r="Q59">
            <v>8995.1599299999998</v>
          </cell>
          <cell r="R59">
            <v>1</v>
          </cell>
          <cell r="S59">
            <v>119839.255</v>
          </cell>
          <cell r="T59">
            <v>0</v>
          </cell>
          <cell r="U59">
            <v>8995.1599299999998</v>
          </cell>
          <cell r="V59">
            <v>1</v>
          </cell>
          <cell r="W59">
            <v>9438.11708</v>
          </cell>
          <cell r="X59">
            <v>1</v>
          </cell>
          <cell r="Y59">
            <v>0</v>
          </cell>
          <cell r="Z59">
            <v>0</v>
          </cell>
          <cell r="AA59">
            <v>9438.11708</v>
          </cell>
          <cell r="AB59">
            <v>1</v>
          </cell>
          <cell r="AC59">
            <v>0</v>
          </cell>
          <cell r="AD59">
            <v>0</v>
          </cell>
          <cell r="AE59">
            <v>446318.49661999999</v>
          </cell>
          <cell r="AF59">
            <v>0</v>
          </cell>
          <cell r="AG59">
            <v>446318.49661999999</v>
          </cell>
          <cell r="AH59">
            <v>0</v>
          </cell>
          <cell r="AI59">
            <v>9438.11708</v>
          </cell>
          <cell r="AJ59">
            <v>1</v>
          </cell>
          <cell r="AK59">
            <v>446318.49661999999</v>
          </cell>
          <cell r="AL59">
            <v>0</v>
          </cell>
          <cell r="AM59">
            <v>9438.11708</v>
          </cell>
          <cell r="AN59">
            <v>1</v>
          </cell>
        </row>
        <row r="60">
          <cell r="B60" t="str">
            <v>International Monetary Fund (IMF)</v>
          </cell>
          <cell r="C60" t="str">
            <v>ChannelCode</v>
          </cell>
          <cell r="D60" t="str">
            <v>43000</v>
          </cell>
          <cell r="E60">
            <v>8995.1599299999998</v>
          </cell>
          <cell r="F60">
            <v>1</v>
          </cell>
          <cell r="G60">
            <v>0</v>
          </cell>
          <cell r="H60">
            <v>0</v>
          </cell>
          <cell r="I60">
            <v>8995.1599299999998</v>
          </cell>
          <cell r="J60">
            <v>1</v>
          </cell>
          <cell r="K60">
            <v>0</v>
          </cell>
          <cell r="L60">
            <v>0</v>
          </cell>
          <cell r="M60">
            <v>0</v>
          </cell>
          <cell r="N60">
            <v>0</v>
          </cell>
          <cell r="O60">
            <v>0</v>
          </cell>
          <cell r="P60">
            <v>0</v>
          </cell>
          <cell r="Q60">
            <v>8995.1599299999998</v>
          </cell>
          <cell r="R60">
            <v>1</v>
          </cell>
          <cell r="S60">
            <v>0</v>
          </cell>
          <cell r="T60">
            <v>0</v>
          </cell>
          <cell r="U60">
            <v>8995.1599299999998</v>
          </cell>
          <cell r="V60">
            <v>1</v>
          </cell>
          <cell r="W60">
            <v>9438.11708</v>
          </cell>
          <cell r="X60">
            <v>1</v>
          </cell>
          <cell r="Y60">
            <v>0</v>
          </cell>
          <cell r="Z60">
            <v>0</v>
          </cell>
          <cell r="AA60">
            <v>9438.11708</v>
          </cell>
          <cell r="AB60">
            <v>1</v>
          </cell>
          <cell r="AC60">
            <v>0</v>
          </cell>
          <cell r="AD60">
            <v>0</v>
          </cell>
          <cell r="AE60">
            <v>0</v>
          </cell>
          <cell r="AF60">
            <v>0</v>
          </cell>
          <cell r="AG60">
            <v>1988.6564900000001</v>
          </cell>
          <cell r="AH60">
            <v>1</v>
          </cell>
          <cell r="AI60">
            <v>53748.316090000008</v>
          </cell>
          <cell r="AJ60">
            <v>1</v>
          </cell>
          <cell r="AK60">
            <v>394.90666999999996</v>
          </cell>
          <cell r="AL60">
            <v>1</v>
          </cell>
          <cell r="AM60">
            <v>54143.222760000011</v>
          </cell>
          <cell r="AN60">
            <v>1</v>
          </cell>
        </row>
        <row r="61">
          <cell r="B61" t="str">
            <v>International Organisation for Migration</v>
          </cell>
          <cell r="C61" t="str">
            <v>ChannelCode</v>
          </cell>
          <cell r="D61" t="str">
            <v>47066</v>
          </cell>
          <cell r="E61">
            <v>29593.454770000004</v>
          </cell>
          <cell r="F61">
            <v>0</v>
          </cell>
          <cell r="G61">
            <v>1850.8309200000001</v>
          </cell>
          <cell r="H61">
            <v>0</v>
          </cell>
          <cell r="I61">
            <v>31444.285689999997</v>
          </cell>
          <cell r="J61">
            <v>0</v>
          </cell>
          <cell r="K61">
            <v>1565.24929</v>
          </cell>
          <cell r="L61">
            <v>0</v>
          </cell>
          <cell r="M61">
            <v>371.327</v>
          </cell>
          <cell r="N61">
            <v>1</v>
          </cell>
          <cell r="O61">
            <v>371.327</v>
          </cell>
          <cell r="P61">
            <v>1</v>
          </cell>
          <cell r="Q61">
            <v>31158.704060000007</v>
          </cell>
          <cell r="R61">
            <v>0</v>
          </cell>
          <cell r="S61">
            <v>371.327</v>
          </cell>
          <cell r="T61">
            <v>1</v>
          </cell>
          <cell r="U61">
            <v>371.327</v>
          </cell>
          <cell r="V61">
            <v>1</v>
          </cell>
          <cell r="W61">
            <v>51759.659599999992</v>
          </cell>
          <cell r="X61">
            <v>0</v>
          </cell>
          <cell r="Y61">
            <v>394.90666999999996</v>
          </cell>
          <cell r="Z61">
            <v>0</v>
          </cell>
          <cell r="AA61">
            <v>52154.566269999988</v>
          </cell>
          <cell r="AB61">
            <v>0</v>
          </cell>
          <cell r="AC61">
            <v>1988.6564900000001</v>
          </cell>
          <cell r="AD61">
            <v>0</v>
          </cell>
          <cell r="AE61">
            <v>445.41287999999997</v>
          </cell>
          <cell r="AF61">
            <v>1</v>
          </cell>
          <cell r="AG61">
            <v>445.41287999999997</v>
          </cell>
          <cell r="AH61">
            <v>1</v>
          </cell>
          <cell r="AI61">
            <v>53748.316090000008</v>
          </cell>
          <cell r="AJ61">
            <v>0</v>
          </cell>
          <cell r="AK61">
            <v>445.41287999999997</v>
          </cell>
          <cell r="AL61">
            <v>1</v>
          </cell>
          <cell r="AM61">
            <v>445.41287999999997</v>
          </cell>
          <cell r="AN61">
            <v>1</v>
          </cell>
        </row>
        <row r="62">
          <cell r="B62" t="str">
            <v>International Telecommunications Union</v>
          </cell>
          <cell r="C62" t="str">
            <v>ChannelCode</v>
          </cell>
          <cell r="D62" t="str">
            <v>41303</v>
          </cell>
          <cell r="E62">
            <v>0</v>
          </cell>
          <cell r="F62">
            <v>0</v>
          </cell>
          <cell r="G62">
            <v>0</v>
          </cell>
          <cell r="H62">
            <v>0</v>
          </cell>
          <cell r="I62">
            <v>0</v>
          </cell>
          <cell r="J62">
            <v>0</v>
          </cell>
          <cell r="K62">
            <v>15000</v>
          </cell>
          <cell r="L62">
            <v>1</v>
          </cell>
          <cell r="M62">
            <v>371.327</v>
          </cell>
          <cell r="N62">
            <v>0</v>
          </cell>
          <cell r="O62">
            <v>15000</v>
          </cell>
          <cell r="P62">
            <v>1</v>
          </cell>
          <cell r="Q62">
            <v>15000</v>
          </cell>
          <cell r="R62">
            <v>1</v>
          </cell>
          <cell r="S62">
            <v>371.327</v>
          </cell>
          <cell r="T62">
            <v>0</v>
          </cell>
          <cell r="U62">
            <v>15000</v>
          </cell>
          <cell r="V62">
            <v>1</v>
          </cell>
          <cell r="W62">
            <v>0</v>
          </cell>
          <cell r="X62">
            <v>0</v>
          </cell>
          <cell r="Y62">
            <v>0</v>
          </cell>
          <cell r="Z62">
            <v>0</v>
          </cell>
          <cell r="AA62">
            <v>0</v>
          </cell>
          <cell r="AB62">
            <v>0</v>
          </cell>
          <cell r="AC62">
            <v>15000</v>
          </cell>
          <cell r="AD62">
            <v>1</v>
          </cell>
          <cell r="AE62">
            <v>445.41287999999997</v>
          </cell>
          <cell r="AF62">
            <v>0</v>
          </cell>
          <cell r="AG62">
            <v>15000</v>
          </cell>
          <cell r="AH62">
            <v>1</v>
          </cell>
          <cell r="AI62">
            <v>15000</v>
          </cell>
          <cell r="AJ62">
            <v>1</v>
          </cell>
          <cell r="AK62">
            <v>445.41287999999997</v>
          </cell>
          <cell r="AL62">
            <v>0</v>
          </cell>
          <cell r="AM62">
            <v>15000</v>
          </cell>
          <cell r="AN62">
            <v>1</v>
          </cell>
        </row>
        <row r="63">
          <cell r="B63" t="str">
            <v>Joint United Nations Programme on HIV/AIDS</v>
          </cell>
          <cell r="C63" t="str">
            <v>ChannelCode</v>
          </cell>
          <cell r="D63" t="str">
            <v>41110</v>
          </cell>
          <cell r="E63">
            <v>0</v>
          </cell>
          <cell r="F63">
            <v>0</v>
          </cell>
          <cell r="G63">
            <v>0</v>
          </cell>
          <cell r="H63">
            <v>0</v>
          </cell>
          <cell r="I63">
            <v>0</v>
          </cell>
          <cell r="J63">
            <v>0</v>
          </cell>
          <cell r="K63">
            <v>15000</v>
          </cell>
          <cell r="L63">
            <v>0</v>
          </cell>
          <cell r="M63">
            <v>6462.3923599999998</v>
          </cell>
          <cell r="N63">
            <v>1</v>
          </cell>
          <cell r="O63">
            <v>6462.3923599999998</v>
          </cell>
          <cell r="P63">
            <v>1</v>
          </cell>
          <cell r="Q63">
            <v>15000</v>
          </cell>
          <cell r="R63">
            <v>0</v>
          </cell>
          <cell r="S63">
            <v>6462.3923599999998</v>
          </cell>
          <cell r="T63">
            <v>1</v>
          </cell>
          <cell r="U63">
            <v>6462.3923599999998</v>
          </cell>
          <cell r="V63">
            <v>1</v>
          </cell>
          <cell r="W63">
            <v>0</v>
          </cell>
          <cell r="X63">
            <v>0</v>
          </cell>
          <cell r="Y63">
            <v>0</v>
          </cell>
          <cell r="Z63">
            <v>0</v>
          </cell>
          <cell r="AA63">
            <v>0</v>
          </cell>
          <cell r="AB63">
            <v>0</v>
          </cell>
          <cell r="AC63">
            <v>15000</v>
          </cell>
          <cell r="AD63">
            <v>0</v>
          </cell>
          <cell r="AE63">
            <v>6659.6884399999999</v>
          </cell>
          <cell r="AF63">
            <v>1</v>
          </cell>
          <cell r="AG63">
            <v>6659.6884399999999</v>
          </cell>
          <cell r="AH63">
            <v>1</v>
          </cell>
          <cell r="AI63">
            <v>15000</v>
          </cell>
          <cell r="AJ63">
            <v>0</v>
          </cell>
          <cell r="AK63">
            <v>6659.6884399999999</v>
          </cell>
          <cell r="AL63">
            <v>1</v>
          </cell>
          <cell r="AM63">
            <v>6659.6884399999999</v>
          </cell>
          <cell r="AN63">
            <v>1</v>
          </cell>
        </row>
        <row r="64">
          <cell r="B64" t="str">
            <v>Multilateral Fund for the Implementation of the Montreal Protocol</v>
          </cell>
          <cell r="C64" t="str">
            <v>ChannelCode</v>
          </cell>
          <cell r="D64" t="str">
            <v>47078</v>
          </cell>
          <cell r="E64">
            <v>0</v>
          </cell>
          <cell r="F64">
            <v>0</v>
          </cell>
          <cell r="G64">
            <v>0</v>
          </cell>
          <cell r="H64">
            <v>0</v>
          </cell>
          <cell r="I64">
            <v>0</v>
          </cell>
          <cell r="J64">
            <v>0</v>
          </cell>
          <cell r="K64">
            <v>3097.8026500000001</v>
          </cell>
          <cell r="L64">
            <v>1</v>
          </cell>
          <cell r="M64">
            <v>6462.3923599999998</v>
          </cell>
          <cell r="N64">
            <v>0</v>
          </cell>
          <cell r="O64">
            <v>3097.8026500000001</v>
          </cell>
          <cell r="P64">
            <v>1</v>
          </cell>
          <cell r="Q64">
            <v>3097.8026500000001</v>
          </cell>
          <cell r="R64">
            <v>1</v>
          </cell>
          <cell r="S64">
            <v>6462.3923599999998</v>
          </cell>
          <cell r="T64">
            <v>0</v>
          </cell>
          <cell r="U64">
            <v>3097.8026500000001</v>
          </cell>
          <cell r="V64">
            <v>1</v>
          </cell>
          <cell r="W64">
            <v>0</v>
          </cell>
          <cell r="X64">
            <v>0</v>
          </cell>
          <cell r="Y64">
            <v>21.915839999999999</v>
          </cell>
          <cell r="Z64">
            <v>0</v>
          </cell>
          <cell r="AA64">
            <v>21.915839999999999</v>
          </cell>
          <cell r="AB64">
            <v>0</v>
          </cell>
          <cell r="AC64">
            <v>0</v>
          </cell>
          <cell r="AD64">
            <v>0</v>
          </cell>
          <cell r="AE64">
            <v>6637.7725999999993</v>
          </cell>
          <cell r="AF64">
            <v>0</v>
          </cell>
          <cell r="AG64">
            <v>6637.7725999999993</v>
          </cell>
          <cell r="AH64">
            <v>0</v>
          </cell>
          <cell r="AI64">
            <v>0</v>
          </cell>
          <cell r="AJ64">
            <v>0</v>
          </cell>
          <cell r="AK64">
            <v>6659.6884399999999</v>
          </cell>
          <cell r="AL64">
            <v>0</v>
          </cell>
          <cell r="AM64">
            <v>6659.6884399999999</v>
          </cell>
          <cell r="AN64">
            <v>0</v>
          </cell>
        </row>
        <row r="65">
          <cell r="B65" t="str">
            <v>Multilateral Investment Guarantee Agency</v>
          </cell>
          <cell r="C65" t="str">
            <v>ChannelCode</v>
          </cell>
          <cell r="D65" t="str">
            <v>44005</v>
          </cell>
          <cell r="E65">
            <v>0</v>
          </cell>
          <cell r="F65">
            <v>0</v>
          </cell>
          <cell r="G65">
            <v>0</v>
          </cell>
          <cell r="H65">
            <v>0</v>
          </cell>
          <cell r="I65">
            <v>0</v>
          </cell>
          <cell r="J65">
            <v>0</v>
          </cell>
          <cell r="K65">
            <v>3097.8026500000001</v>
          </cell>
          <cell r="L65">
            <v>0</v>
          </cell>
          <cell r="M65">
            <v>0</v>
          </cell>
          <cell r="N65">
            <v>0</v>
          </cell>
          <cell r="O65">
            <v>3097.8026500000001</v>
          </cell>
          <cell r="P65">
            <v>0</v>
          </cell>
          <cell r="Q65">
            <v>6185.7294499999998</v>
          </cell>
          <cell r="R65">
            <v>1</v>
          </cell>
          <cell r="S65">
            <v>4762.4024140000001</v>
          </cell>
          <cell r="T65">
            <v>1</v>
          </cell>
          <cell r="U65">
            <v>10948.131863999999</v>
          </cell>
          <cell r="V65">
            <v>1</v>
          </cell>
          <cell r="W65">
            <v>12434.364719999998</v>
          </cell>
          <cell r="X65">
            <v>1</v>
          </cell>
          <cell r="Y65">
            <v>37257.000015770696</v>
          </cell>
          <cell r="Z65">
            <v>1</v>
          </cell>
          <cell r="AA65">
            <v>49691.364735770716</v>
          </cell>
          <cell r="AB65">
            <v>1</v>
          </cell>
          <cell r="AC65">
            <v>0</v>
          </cell>
          <cell r="AD65">
            <v>0</v>
          </cell>
          <cell r="AE65">
            <v>0</v>
          </cell>
          <cell r="AF65">
            <v>0</v>
          </cell>
          <cell r="AG65">
            <v>0</v>
          </cell>
          <cell r="AH65">
            <v>0</v>
          </cell>
          <cell r="AI65">
            <v>12434.364719999998</v>
          </cell>
          <cell r="AJ65">
            <v>1</v>
          </cell>
          <cell r="AK65">
            <v>37257.000015770696</v>
          </cell>
          <cell r="AL65">
            <v>1</v>
          </cell>
          <cell r="AM65">
            <v>49691.364735770716</v>
          </cell>
          <cell r="AN65">
            <v>1</v>
          </cell>
        </row>
        <row r="66">
          <cell r="B66" t="str">
            <v>MULTILATERAL ORGANISATIONS</v>
          </cell>
          <cell r="C66" t="str">
            <v>ChannelCode</v>
          </cell>
          <cell r="D66" t="str">
            <v>40000</v>
          </cell>
          <cell r="E66">
            <v>6185.7294499999998</v>
          </cell>
          <cell r="F66">
            <v>0</v>
          </cell>
          <cell r="G66">
            <v>4762.4024140000001</v>
          </cell>
          <cell r="H66">
            <v>0</v>
          </cell>
          <cell r="I66">
            <v>10948.131863999999</v>
          </cell>
          <cell r="J66">
            <v>0</v>
          </cell>
          <cell r="K66">
            <v>563.88539000000003</v>
          </cell>
          <cell r="L66">
            <v>1</v>
          </cell>
          <cell r="M66">
            <v>0</v>
          </cell>
          <cell r="N66">
            <v>0</v>
          </cell>
          <cell r="O66">
            <v>563.88539000000003</v>
          </cell>
          <cell r="P66">
            <v>1</v>
          </cell>
          <cell r="Q66">
            <v>563.88539000000003</v>
          </cell>
          <cell r="R66">
            <v>1</v>
          </cell>
          <cell r="S66">
            <v>4762.4024140000001</v>
          </cell>
          <cell r="T66">
            <v>0</v>
          </cell>
          <cell r="U66">
            <v>563.88539000000003</v>
          </cell>
          <cell r="V66">
            <v>1</v>
          </cell>
          <cell r="W66">
            <v>17.236000000000001</v>
          </cell>
          <cell r="X66">
            <v>1</v>
          </cell>
          <cell r="Y66">
            <v>37257.000015770696</v>
          </cell>
          <cell r="Z66">
            <v>0</v>
          </cell>
          <cell r="AA66">
            <v>17.236000000000001</v>
          </cell>
          <cell r="AB66">
            <v>1</v>
          </cell>
          <cell r="AC66">
            <v>666.12117999999998</v>
          </cell>
          <cell r="AD66">
            <v>1</v>
          </cell>
          <cell r="AE66">
            <v>0</v>
          </cell>
          <cell r="AF66">
            <v>0</v>
          </cell>
          <cell r="AG66">
            <v>666.12117999999998</v>
          </cell>
          <cell r="AH66">
            <v>1</v>
          </cell>
          <cell r="AI66">
            <v>683.35717999999997</v>
          </cell>
          <cell r="AJ66">
            <v>1</v>
          </cell>
          <cell r="AK66">
            <v>37257.000015770696</v>
          </cell>
          <cell r="AL66">
            <v>0</v>
          </cell>
          <cell r="AM66">
            <v>683.35717999999997</v>
          </cell>
          <cell r="AN66">
            <v>1</v>
          </cell>
        </row>
        <row r="67">
          <cell r="B67" t="str">
            <v>OECD Development Centre</v>
          </cell>
          <cell r="C67" t="str">
            <v>ChannelCode</v>
          </cell>
          <cell r="D67" t="str">
            <v>47081</v>
          </cell>
          <cell r="E67">
            <v>0</v>
          </cell>
          <cell r="F67">
            <v>0</v>
          </cell>
          <cell r="G67">
            <v>0</v>
          </cell>
          <cell r="H67">
            <v>0</v>
          </cell>
          <cell r="I67">
            <v>0</v>
          </cell>
          <cell r="J67">
            <v>0</v>
          </cell>
          <cell r="K67">
            <v>563.88539000000003</v>
          </cell>
          <cell r="L67">
            <v>0</v>
          </cell>
          <cell r="M67">
            <v>0</v>
          </cell>
          <cell r="N67">
            <v>0</v>
          </cell>
          <cell r="O67">
            <v>563.88539000000003</v>
          </cell>
          <cell r="P67">
            <v>0</v>
          </cell>
          <cell r="Q67">
            <v>4095.9392800000005</v>
          </cell>
          <cell r="R67">
            <v>1</v>
          </cell>
          <cell r="S67">
            <v>471.8189999999999</v>
          </cell>
          <cell r="T67">
            <v>1</v>
          </cell>
          <cell r="U67">
            <v>4567.7582799999991</v>
          </cell>
          <cell r="V67">
            <v>1</v>
          </cell>
          <cell r="W67">
            <v>3244.7910499999998</v>
          </cell>
          <cell r="X67">
            <v>1</v>
          </cell>
          <cell r="Y67">
            <v>213.27334999999999</v>
          </cell>
          <cell r="Z67">
            <v>1</v>
          </cell>
          <cell r="AA67">
            <v>3458.0644000000007</v>
          </cell>
          <cell r="AB67">
            <v>1</v>
          </cell>
          <cell r="AC67">
            <v>666.12117999999998</v>
          </cell>
          <cell r="AD67">
            <v>0</v>
          </cell>
          <cell r="AE67">
            <v>0</v>
          </cell>
          <cell r="AF67">
            <v>0</v>
          </cell>
          <cell r="AG67">
            <v>666.12117999999998</v>
          </cell>
          <cell r="AH67">
            <v>0</v>
          </cell>
          <cell r="AI67">
            <v>3244.7910499999998</v>
          </cell>
          <cell r="AJ67">
            <v>1</v>
          </cell>
          <cell r="AK67">
            <v>213.27334999999999</v>
          </cell>
          <cell r="AL67">
            <v>1</v>
          </cell>
          <cell r="AM67">
            <v>3458.0644000000007</v>
          </cell>
          <cell r="AN67">
            <v>1</v>
          </cell>
        </row>
        <row r="68">
          <cell r="B68" t="str">
            <v>Organisation for Economic Co-operation and Development (Contributions to special funds for Technical Co-operation Activities Only)</v>
          </cell>
          <cell r="C68" t="str">
            <v>ChannelCode</v>
          </cell>
          <cell r="D68" t="str">
            <v>47080</v>
          </cell>
          <cell r="E68">
            <v>4095.9392800000005</v>
          </cell>
          <cell r="F68">
            <v>0</v>
          </cell>
          <cell r="G68">
            <v>1084.7592</v>
          </cell>
          <cell r="H68">
            <v>1</v>
          </cell>
          <cell r="I68">
            <v>1084.7592</v>
          </cell>
          <cell r="J68">
            <v>1</v>
          </cell>
          <cell r="K68">
            <v>0</v>
          </cell>
          <cell r="L68">
            <v>0</v>
          </cell>
          <cell r="M68">
            <v>0</v>
          </cell>
          <cell r="N68">
            <v>0</v>
          </cell>
          <cell r="O68">
            <v>0</v>
          </cell>
          <cell r="P68">
            <v>0</v>
          </cell>
          <cell r="Q68">
            <v>4095.9392800000005</v>
          </cell>
          <cell r="R68">
            <v>0</v>
          </cell>
          <cell r="S68">
            <v>1084.7592</v>
          </cell>
          <cell r="T68">
            <v>1</v>
          </cell>
          <cell r="U68">
            <v>1084.7592</v>
          </cell>
          <cell r="V68">
            <v>1</v>
          </cell>
          <cell r="W68">
            <v>3244.7910499999998</v>
          </cell>
          <cell r="X68">
            <v>0</v>
          </cell>
          <cell r="Y68">
            <v>51.274000000000001</v>
          </cell>
          <cell r="Z68">
            <v>1</v>
          </cell>
          <cell r="AA68">
            <v>51.274000000000001</v>
          </cell>
          <cell r="AB68">
            <v>1</v>
          </cell>
          <cell r="AC68">
            <v>0</v>
          </cell>
          <cell r="AD68">
            <v>0</v>
          </cell>
          <cell r="AE68">
            <v>0</v>
          </cell>
          <cell r="AF68">
            <v>0</v>
          </cell>
          <cell r="AG68">
            <v>0</v>
          </cell>
          <cell r="AH68">
            <v>0</v>
          </cell>
          <cell r="AI68">
            <v>3244.7910499999998</v>
          </cell>
          <cell r="AJ68">
            <v>0</v>
          </cell>
          <cell r="AK68">
            <v>51.274000000000001</v>
          </cell>
          <cell r="AL68">
            <v>1</v>
          </cell>
          <cell r="AM68">
            <v>51.274000000000001</v>
          </cell>
          <cell r="AN68">
            <v>1</v>
          </cell>
        </row>
        <row r="69">
          <cell r="B69" t="str">
            <v>Organisation of American States</v>
          </cell>
          <cell r="C69" t="str">
            <v>ChannelCode</v>
          </cell>
          <cell r="D69" t="str">
            <v>47079</v>
          </cell>
          <cell r="E69">
            <v>0</v>
          </cell>
          <cell r="F69">
            <v>0</v>
          </cell>
          <cell r="G69">
            <v>426.42099999999999</v>
          </cell>
          <cell r="H69">
            <v>1</v>
          </cell>
          <cell r="I69">
            <v>426.42099999999999</v>
          </cell>
          <cell r="J69">
            <v>1</v>
          </cell>
          <cell r="K69">
            <v>0</v>
          </cell>
          <cell r="L69">
            <v>0</v>
          </cell>
          <cell r="M69">
            <v>11593.484399999999</v>
          </cell>
          <cell r="N69">
            <v>1</v>
          </cell>
          <cell r="O69">
            <v>11593.484399999999</v>
          </cell>
          <cell r="P69">
            <v>1</v>
          </cell>
          <cell r="Q69">
            <v>0</v>
          </cell>
          <cell r="R69">
            <v>0</v>
          </cell>
          <cell r="S69">
            <v>12019.9054</v>
          </cell>
          <cell r="T69">
            <v>1</v>
          </cell>
          <cell r="U69">
            <v>12019.9054</v>
          </cell>
          <cell r="V69">
            <v>1</v>
          </cell>
          <cell r="W69">
            <v>0</v>
          </cell>
          <cell r="X69">
            <v>0</v>
          </cell>
          <cell r="Y69">
            <v>4535.6389600000002</v>
          </cell>
          <cell r="Z69">
            <v>1</v>
          </cell>
          <cell r="AA69">
            <v>4535.6389600000002</v>
          </cell>
          <cell r="AB69">
            <v>1</v>
          </cell>
          <cell r="AC69">
            <v>0</v>
          </cell>
          <cell r="AD69">
            <v>0</v>
          </cell>
          <cell r="AE69">
            <v>9440.7440029999998</v>
          </cell>
          <cell r="AF69">
            <v>1</v>
          </cell>
          <cell r="AG69">
            <v>9440.7440029999998</v>
          </cell>
          <cell r="AH69">
            <v>1</v>
          </cell>
          <cell r="AI69">
            <v>0</v>
          </cell>
          <cell r="AJ69">
            <v>0</v>
          </cell>
          <cell r="AK69">
            <v>13976.382963</v>
          </cell>
          <cell r="AL69">
            <v>1</v>
          </cell>
          <cell r="AM69">
            <v>13976.382963</v>
          </cell>
          <cell r="AN69">
            <v>1</v>
          </cell>
        </row>
        <row r="70">
          <cell r="B70" t="str">
            <v>Organization for Security and Co-operation in Europe</v>
          </cell>
          <cell r="C70" t="str">
            <v>ChannelCode</v>
          </cell>
          <cell r="D70" t="str">
            <v>47131</v>
          </cell>
          <cell r="E70">
            <v>0</v>
          </cell>
          <cell r="F70">
            <v>0</v>
          </cell>
          <cell r="G70">
            <v>426.42099999999999</v>
          </cell>
          <cell r="H70">
            <v>1</v>
          </cell>
          <cell r="I70">
            <v>426.42099999999999</v>
          </cell>
          <cell r="J70">
            <v>1</v>
          </cell>
          <cell r="K70">
            <v>0</v>
          </cell>
          <cell r="L70">
            <v>0</v>
          </cell>
          <cell r="M70">
            <v>11593.484399999999</v>
          </cell>
          <cell r="N70">
            <v>0</v>
          </cell>
          <cell r="O70">
            <v>11593.484399999999</v>
          </cell>
          <cell r="P70">
            <v>0</v>
          </cell>
          <cell r="Q70">
            <v>1032.2360000000001</v>
          </cell>
          <cell r="R70">
            <v>1</v>
          </cell>
          <cell r="S70">
            <v>483.40705000000003</v>
          </cell>
          <cell r="T70">
            <v>1</v>
          </cell>
          <cell r="U70">
            <v>1515.6430500000001</v>
          </cell>
          <cell r="V70">
            <v>1</v>
          </cell>
          <cell r="W70">
            <v>0</v>
          </cell>
          <cell r="X70">
            <v>0</v>
          </cell>
          <cell r="Y70">
            <v>501.60064</v>
          </cell>
          <cell r="Z70">
            <v>1</v>
          </cell>
          <cell r="AA70">
            <v>501.60064</v>
          </cell>
          <cell r="AB70">
            <v>1</v>
          </cell>
          <cell r="AC70">
            <v>0</v>
          </cell>
          <cell r="AD70">
            <v>0</v>
          </cell>
          <cell r="AE70">
            <v>9440.7440029999998</v>
          </cell>
          <cell r="AF70">
            <v>0</v>
          </cell>
          <cell r="AG70">
            <v>9440.7440029999998</v>
          </cell>
          <cell r="AH70">
            <v>0</v>
          </cell>
          <cell r="AI70">
            <v>0</v>
          </cell>
          <cell r="AJ70">
            <v>0</v>
          </cell>
          <cell r="AK70">
            <v>501.60064</v>
          </cell>
          <cell r="AL70">
            <v>1</v>
          </cell>
          <cell r="AM70">
            <v>501.60064</v>
          </cell>
          <cell r="AN70">
            <v>1</v>
          </cell>
        </row>
        <row r="71">
          <cell r="B71" t="str">
            <v>Other multilateral institution</v>
          </cell>
          <cell r="C71" t="str">
            <v>ChannelCode</v>
          </cell>
          <cell r="D71" t="str">
            <v>47000</v>
          </cell>
          <cell r="E71">
            <v>1032.2360000000001</v>
          </cell>
          <cell r="F71">
            <v>0</v>
          </cell>
          <cell r="G71">
            <v>483.40705000000003</v>
          </cell>
          <cell r="H71">
            <v>0</v>
          </cell>
          <cell r="I71">
            <v>1515.6430500000001</v>
          </cell>
          <cell r="J71">
            <v>0</v>
          </cell>
          <cell r="K71">
            <v>0</v>
          </cell>
          <cell r="L71">
            <v>0</v>
          </cell>
          <cell r="M71">
            <v>0</v>
          </cell>
          <cell r="N71">
            <v>0</v>
          </cell>
          <cell r="O71">
            <v>0</v>
          </cell>
          <cell r="P71">
            <v>0</v>
          </cell>
          <cell r="Q71">
            <v>1032.2360000000001</v>
          </cell>
          <cell r="R71">
            <v>0</v>
          </cell>
          <cell r="S71">
            <v>483.40705000000003</v>
          </cell>
          <cell r="T71">
            <v>0</v>
          </cell>
          <cell r="U71">
            <v>1515.6430500000001</v>
          </cell>
          <cell r="V71">
            <v>0</v>
          </cell>
          <cell r="W71">
            <v>0</v>
          </cell>
          <cell r="X71">
            <v>0</v>
          </cell>
          <cell r="Y71">
            <v>501.60064</v>
          </cell>
          <cell r="Z71">
            <v>0</v>
          </cell>
          <cell r="AA71">
            <v>501.60064</v>
          </cell>
          <cell r="AB71">
            <v>0</v>
          </cell>
          <cell r="AC71">
            <v>0</v>
          </cell>
          <cell r="AD71">
            <v>0</v>
          </cell>
          <cell r="AE71">
            <v>112.66731</v>
          </cell>
          <cell r="AF71">
            <v>1</v>
          </cell>
          <cell r="AG71">
            <v>112.66731</v>
          </cell>
          <cell r="AH71">
            <v>1</v>
          </cell>
          <cell r="AI71">
            <v>0</v>
          </cell>
          <cell r="AJ71">
            <v>0</v>
          </cell>
          <cell r="AK71">
            <v>112.66731</v>
          </cell>
          <cell r="AL71">
            <v>1</v>
          </cell>
          <cell r="AM71">
            <v>112.66731</v>
          </cell>
          <cell r="AN71">
            <v>1</v>
          </cell>
        </row>
        <row r="72">
          <cell r="B72" t="str">
            <v>Pacific Regional Environment Programme</v>
          </cell>
          <cell r="C72" t="str">
            <v>ChannelCode</v>
          </cell>
          <cell r="D72" t="str">
            <v>47097</v>
          </cell>
          <cell r="E72">
            <v>0</v>
          </cell>
          <cell r="F72">
            <v>0</v>
          </cell>
          <cell r="G72">
            <v>0</v>
          </cell>
          <cell r="H72">
            <v>0</v>
          </cell>
          <cell r="I72">
            <v>3500</v>
          </cell>
          <cell r="J72">
            <v>1</v>
          </cell>
          <cell r="K72">
            <v>31485</v>
          </cell>
          <cell r="L72">
            <v>1</v>
          </cell>
          <cell r="M72">
            <v>0</v>
          </cell>
          <cell r="N72">
            <v>0</v>
          </cell>
          <cell r="O72">
            <v>31485</v>
          </cell>
          <cell r="P72">
            <v>1</v>
          </cell>
          <cell r="Q72">
            <v>34984.999999999993</v>
          </cell>
          <cell r="R72">
            <v>1</v>
          </cell>
          <cell r="S72">
            <v>0</v>
          </cell>
          <cell r="T72">
            <v>0</v>
          </cell>
          <cell r="U72">
            <v>34984.999999999993</v>
          </cell>
          <cell r="V72">
            <v>1</v>
          </cell>
          <cell r="W72">
            <v>2355</v>
          </cell>
          <cell r="X72">
            <v>1</v>
          </cell>
          <cell r="Y72">
            <v>0</v>
          </cell>
          <cell r="Z72">
            <v>0</v>
          </cell>
          <cell r="AA72">
            <v>2355</v>
          </cell>
          <cell r="AB72">
            <v>1</v>
          </cell>
          <cell r="AC72">
            <v>53385.721000000005</v>
          </cell>
          <cell r="AD72">
            <v>1</v>
          </cell>
          <cell r="AE72">
            <v>112.66731</v>
          </cell>
          <cell r="AF72">
            <v>0</v>
          </cell>
          <cell r="AG72">
            <v>53385.721000000005</v>
          </cell>
          <cell r="AH72">
            <v>1</v>
          </cell>
          <cell r="AI72">
            <v>55740.721000000005</v>
          </cell>
          <cell r="AJ72">
            <v>1</v>
          </cell>
          <cell r="AK72">
            <v>112.66731</v>
          </cell>
          <cell r="AL72">
            <v>0</v>
          </cell>
          <cell r="AM72">
            <v>55740.721000000005</v>
          </cell>
          <cell r="AN72">
            <v>1</v>
          </cell>
        </row>
        <row r="73">
          <cell r="B73" t="str">
            <v>Private Infrastructure Development Group</v>
          </cell>
          <cell r="C73" t="str">
            <v>ChannelCode</v>
          </cell>
          <cell r="D73" t="str">
            <v>47086</v>
          </cell>
          <cell r="E73">
            <v>3500</v>
          </cell>
          <cell r="F73">
            <v>0</v>
          </cell>
          <cell r="G73">
            <v>30400</v>
          </cell>
          <cell r="H73">
            <v>1</v>
          </cell>
          <cell r="I73">
            <v>30400</v>
          </cell>
          <cell r="J73">
            <v>1</v>
          </cell>
          <cell r="K73">
            <v>31485</v>
          </cell>
          <cell r="L73">
            <v>0</v>
          </cell>
          <cell r="M73">
            <v>0</v>
          </cell>
          <cell r="N73">
            <v>0</v>
          </cell>
          <cell r="O73">
            <v>31485</v>
          </cell>
          <cell r="P73">
            <v>0</v>
          </cell>
          <cell r="Q73">
            <v>34984.999999999993</v>
          </cell>
          <cell r="R73">
            <v>0</v>
          </cell>
          <cell r="S73">
            <v>30400</v>
          </cell>
          <cell r="T73">
            <v>1</v>
          </cell>
          <cell r="U73">
            <v>30400</v>
          </cell>
          <cell r="V73">
            <v>1</v>
          </cell>
          <cell r="W73">
            <v>1200</v>
          </cell>
          <cell r="X73">
            <v>1</v>
          </cell>
          <cell r="Y73">
            <v>0</v>
          </cell>
          <cell r="Z73">
            <v>0</v>
          </cell>
          <cell r="AA73">
            <v>1200</v>
          </cell>
          <cell r="AB73">
            <v>1</v>
          </cell>
          <cell r="AC73">
            <v>53385.721000000005</v>
          </cell>
          <cell r="AD73">
            <v>0</v>
          </cell>
          <cell r="AE73">
            <v>0</v>
          </cell>
          <cell r="AF73">
            <v>0</v>
          </cell>
          <cell r="AG73">
            <v>53385.721000000005</v>
          </cell>
          <cell r="AH73">
            <v>0</v>
          </cell>
          <cell r="AI73">
            <v>1200</v>
          </cell>
          <cell r="AJ73">
            <v>1</v>
          </cell>
          <cell r="AK73">
            <v>0</v>
          </cell>
          <cell r="AL73">
            <v>0</v>
          </cell>
          <cell r="AM73">
            <v>1200</v>
          </cell>
          <cell r="AN73">
            <v>1</v>
          </cell>
        </row>
        <row r="74">
          <cell r="B74" t="str">
            <v>Regional Development Bank</v>
          </cell>
          <cell r="C74" t="str">
            <v>ChannelCode</v>
          </cell>
          <cell r="D74" t="str">
            <v>46000</v>
          </cell>
          <cell r="E74">
            <v>0</v>
          </cell>
          <cell r="F74">
            <v>0</v>
          </cell>
          <cell r="G74">
            <v>30400</v>
          </cell>
          <cell r="H74">
            <v>0</v>
          </cell>
          <cell r="I74">
            <v>122.988</v>
          </cell>
          <cell r="J74">
            <v>1</v>
          </cell>
          <cell r="K74">
            <v>0</v>
          </cell>
          <cell r="L74">
            <v>0</v>
          </cell>
          <cell r="M74">
            <v>0</v>
          </cell>
          <cell r="N74">
            <v>0</v>
          </cell>
          <cell r="O74">
            <v>0</v>
          </cell>
          <cell r="P74">
            <v>0</v>
          </cell>
          <cell r="Q74">
            <v>122.988</v>
          </cell>
          <cell r="R74">
            <v>1</v>
          </cell>
          <cell r="S74">
            <v>30400</v>
          </cell>
          <cell r="T74">
            <v>0</v>
          </cell>
          <cell r="U74">
            <v>122.988</v>
          </cell>
          <cell r="V74">
            <v>1</v>
          </cell>
          <cell r="W74">
            <v>389.83699999999999</v>
          </cell>
          <cell r="X74">
            <v>1</v>
          </cell>
          <cell r="Y74">
            <v>0</v>
          </cell>
          <cell r="Z74">
            <v>0</v>
          </cell>
          <cell r="AA74">
            <v>389.83699999999999</v>
          </cell>
          <cell r="AB74">
            <v>1</v>
          </cell>
          <cell r="AC74">
            <v>0</v>
          </cell>
          <cell r="AD74">
            <v>0</v>
          </cell>
          <cell r="AE74">
            <v>0</v>
          </cell>
          <cell r="AF74">
            <v>0</v>
          </cell>
          <cell r="AG74">
            <v>0</v>
          </cell>
          <cell r="AH74">
            <v>0</v>
          </cell>
          <cell r="AI74">
            <v>389.83699999999999</v>
          </cell>
          <cell r="AJ74">
            <v>1</v>
          </cell>
          <cell r="AK74">
            <v>0</v>
          </cell>
          <cell r="AL74">
            <v>0</v>
          </cell>
          <cell r="AM74">
            <v>389.83699999999999</v>
          </cell>
          <cell r="AN74">
            <v>1</v>
          </cell>
        </row>
        <row r="75">
          <cell r="B75" t="str">
            <v>Southern African Development Community</v>
          </cell>
          <cell r="C75" t="str">
            <v>ChannelCode</v>
          </cell>
          <cell r="D75" t="str">
            <v>47089</v>
          </cell>
          <cell r="E75">
            <v>122.988</v>
          </cell>
          <cell r="F75">
            <v>0</v>
          </cell>
          <cell r="G75">
            <v>0</v>
          </cell>
          <cell r="H75">
            <v>0</v>
          </cell>
          <cell r="I75">
            <v>122.988</v>
          </cell>
          <cell r="J75">
            <v>0</v>
          </cell>
          <cell r="K75">
            <v>71975</v>
          </cell>
          <cell r="L75">
            <v>1</v>
          </cell>
          <cell r="M75">
            <v>0</v>
          </cell>
          <cell r="N75">
            <v>0</v>
          </cell>
          <cell r="O75">
            <v>71975</v>
          </cell>
          <cell r="P75">
            <v>1</v>
          </cell>
          <cell r="Q75">
            <v>71975</v>
          </cell>
          <cell r="R75">
            <v>1</v>
          </cell>
          <cell r="S75">
            <v>0</v>
          </cell>
          <cell r="T75">
            <v>0</v>
          </cell>
          <cell r="U75">
            <v>71975</v>
          </cell>
          <cell r="V75">
            <v>1</v>
          </cell>
          <cell r="W75">
            <v>389.83699999999999</v>
          </cell>
          <cell r="X75">
            <v>0</v>
          </cell>
          <cell r="Y75">
            <v>0</v>
          </cell>
          <cell r="Z75">
            <v>0</v>
          </cell>
          <cell r="AA75">
            <v>389.83699999999999</v>
          </cell>
          <cell r="AB75">
            <v>0</v>
          </cell>
          <cell r="AC75">
            <v>0</v>
          </cell>
          <cell r="AD75">
            <v>0</v>
          </cell>
          <cell r="AE75">
            <v>0</v>
          </cell>
          <cell r="AF75">
            <v>0</v>
          </cell>
          <cell r="AG75">
            <v>0</v>
          </cell>
          <cell r="AH75">
            <v>0</v>
          </cell>
          <cell r="AI75">
            <v>389.83699999999999</v>
          </cell>
          <cell r="AJ75">
            <v>0</v>
          </cell>
          <cell r="AK75">
            <v>0</v>
          </cell>
          <cell r="AL75">
            <v>0</v>
          </cell>
          <cell r="AM75">
            <v>389.83699999999999</v>
          </cell>
          <cell r="AN75">
            <v>0</v>
          </cell>
        </row>
        <row r="76">
          <cell r="B76" t="str">
            <v>Strategic Climate Fund</v>
          </cell>
          <cell r="C76" t="str">
            <v>ChannelCode</v>
          </cell>
          <cell r="D76" t="str">
            <v>47135</v>
          </cell>
          <cell r="E76">
            <v>0</v>
          </cell>
          <cell r="F76">
            <v>0</v>
          </cell>
          <cell r="G76">
            <v>2703.357</v>
          </cell>
          <cell r="H76">
            <v>1</v>
          </cell>
          <cell r="I76">
            <v>2703.357</v>
          </cell>
          <cell r="J76">
            <v>1</v>
          </cell>
          <cell r="K76">
            <v>71975</v>
          </cell>
          <cell r="L76">
            <v>0</v>
          </cell>
          <cell r="M76">
            <v>17880.404259999999</v>
          </cell>
          <cell r="N76">
            <v>1</v>
          </cell>
          <cell r="O76">
            <v>17880.404259999999</v>
          </cell>
          <cell r="P76">
            <v>1</v>
          </cell>
          <cell r="Q76">
            <v>71975</v>
          </cell>
          <cell r="R76">
            <v>0</v>
          </cell>
          <cell r="S76">
            <v>20583.761259999999</v>
          </cell>
          <cell r="T76">
            <v>1</v>
          </cell>
          <cell r="U76">
            <v>20583.761259999999</v>
          </cell>
          <cell r="V76">
            <v>1</v>
          </cell>
          <cell r="W76">
            <v>0</v>
          </cell>
          <cell r="X76">
            <v>0</v>
          </cell>
          <cell r="Y76">
            <v>38.471269999999997</v>
          </cell>
          <cell r="Z76">
            <v>1</v>
          </cell>
          <cell r="AA76">
            <v>38.471269999999997</v>
          </cell>
          <cell r="AB76">
            <v>1</v>
          </cell>
          <cell r="AC76">
            <v>0</v>
          </cell>
          <cell r="AD76">
            <v>0</v>
          </cell>
          <cell r="AE76">
            <v>13358.297</v>
          </cell>
          <cell r="AF76">
            <v>1</v>
          </cell>
          <cell r="AG76">
            <v>13358.297</v>
          </cell>
          <cell r="AH76">
            <v>1</v>
          </cell>
          <cell r="AI76">
            <v>0</v>
          </cell>
          <cell r="AJ76">
            <v>0</v>
          </cell>
          <cell r="AK76">
            <v>13396.76827</v>
          </cell>
          <cell r="AL76">
            <v>1</v>
          </cell>
          <cell r="AM76">
            <v>13396.76827</v>
          </cell>
          <cell r="AN76">
            <v>1</v>
          </cell>
        </row>
        <row r="77">
          <cell r="B77" t="str">
            <v>United Nations</v>
          </cell>
          <cell r="C77" t="str">
            <v>ChannelCode</v>
          </cell>
          <cell r="D77" t="str">
            <v>41305</v>
          </cell>
          <cell r="E77">
            <v>0</v>
          </cell>
          <cell r="F77">
            <v>0</v>
          </cell>
          <cell r="G77">
            <v>2703.357</v>
          </cell>
          <cell r="H77">
            <v>1</v>
          </cell>
          <cell r="I77">
            <v>2703.357</v>
          </cell>
          <cell r="J77">
            <v>1</v>
          </cell>
          <cell r="K77">
            <v>0</v>
          </cell>
          <cell r="L77">
            <v>0</v>
          </cell>
          <cell r="M77">
            <v>17880.404259999999</v>
          </cell>
          <cell r="N77">
            <v>0</v>
          </cell>
          <cell r="O77">
            <v>17880.404259999999</v>
          </cell>
          <cell r="P77">
            <v>0</v>
          </cell>
          <cell r="Q77">
            <v>81411.917600000001</v>
          </cell>
          <cell r="R77">
            <v>1</v>
          </cell>
          <cell r="S77">
            <v>8258.5032740000006</v>
          </cell>
          <cell r="T77">
            <v>1</v>
          </cell>
          <cell r="U77">
            <v>89670.420873999989</v>
          </cell>
          <cell r="V77">
            <v>1</v>
          </cell>
          <cell r="W77">
            <v>76207.480779999998</v>
          </cell>
          <cell r="X77">
            <v>1</v>
          </cell>
          <cell r="Y77">
            <v>20021.180760000007</v>
          </cell>
          <cell r="Z77">
            <v>1</v>
          </cell>
          <cell r="AA77">
            <v>96228.661539999957</v>
          </cell>
          <cell r="AB77">
            <v>1</v>
          </cell>
          <cell r="AC77">
            <v>0</v>
          </cell>
          <cell r="AD77">
            <v>0</v>
          </cell>
          <cell r="AE77">
            <v>13358.297</v>
          </cell>
          <cell r="AF77">
            <v>0</v>
          </cell>
          <cell r="AG77">
            <v>13358.297</v>
          </cell>
          <cell r="AH77">
            <v>0</v>
          </cell>
          <cell r="AI77">
            <v>76207.480779999998</v>
          </cell>
          <cell r="AJ77">
            <v>1</v>
          </cell>
          <cell r="AK77">
            <v>20021.180760000007</v>
          </cell>
          <cell r="AL77">
            <v>1</v>
          </cell>
          <cell r="AM77">
            <v>96228.661539999957</v>
          </cell>
          <cell r="AN77">
            <v>1</v>
          </cell>
        </row>
        <row r="78">
          <cell r="B78" t="str">
            <v>United Nations agency, fund or commission (UN)</v>
          </cell>
          <cell r="C78" t="str">
            <v>ChannelCode</v>
          </cell>
          <cell r="D78" t="str">
            <v>41000</v>
          </cell>
          <cell r="E78">
            <v>81411.917600000001</v>
          </cell>
          <cell r="F78">
            <v>1</v>
          </cell>
          <cell r="G78">
            <v>8258.5032740000006</v>
          </cell>
          <cell r="H78">
            <v>1</v>
          </cell>
          <cell r="I78">
            <v>89670.420873999989</v>
          </cell>
          <cell r="J78">
            <v>1</v>
          </cell>
          <cell r="K78">
            <v>0</v>
          </cell>
          <cell r="L78">
            <v>0</v>
          </cell>
          <cell r="M78">
            <v>0</v>
          </cell>
          <cell r="N78">
            <v>0</v>
          </cell>
          <cell r="O78">
            <v>48000</v>
          </cell>
          <cell r="P78">
            <v>1</v>
          </cell>
          <cell r="Q78">
            <v>323168.32227999996</v>
          </cell>
          <cell r="R78">
            <v>1</v>
          </cell>
          <cell r="S78">
            <v>12423.501</v>
          </cell>
          <cell r="T78">
            <v>1</v>
          </cell>
          <cell r="U78">
            <v>335591.82328000001</v>
          </cell>
          <cell r="V78">
            <v>1</v>
          </cell>
          <cell r="W78">
            <v>343564.08798000007</v>
          </cell>
          <cell r="X78">
            <v>1</v>
          </cell>
          <cell r="Y78">
            <v>10409.120999999999</v>
          </cell>
          <cell r="Z78">
            <v>1</v>
          </cell>
          <cell r="AA78">
            <v>353973.20898000005</v>
          </cell>
          <cell r="AB78">
            <v>1</v>
          </cell>
          <cell r="AC78">
            <v>48000</v>
          </cell>
          <cell r="AD78">
            <v>1</v>
          </cell>
          <cell r="AE78">
            <v>0</v>
          </cell>
          <cell r="AF78">
            <v>0</v>
          </cell>
          <cell r="AG78">
            <v>48000</v>
          </cell>
          <cell r="AH78">
            <v>1</v>
          </cell>
          <cell r="AI78">
            <v>391564.08798000013</v>
          </cell>
          <cell r="AJ78">
            <v>1</v>
          </cell>
          <cell r="AK78">
            <v>10409.120999999999</v>
          </cell>
          <cell r="AL78">
            <v>1</v>
          </cell>
          <cell r="AM78">
            <v>401973.20898000023</v>
          </cell>
          <cell r="AN78">
            <v>1</v>
          </cell>
        </row>
        <row r="79">
          <cell r="B79" t="str">
            <v>United Nations Children’s Fund</v>
          </cell>
          <cell r="C79" t="str">
            <v>ChannelCode</v>
          </cell>
          <cell r="D79" t="str">
            <v>41122</v>
          </cell>
          <cell r="E79">
            <v>275168.32228000002</v>
          </cell>
          <cell r="F79">
            <v>0</v>
          </cell>
          <cell r="G79">
            <v>2480.06304</v>
          </cell>
          <cell r="H79">
            <v>1</v>
          </cell>
          <cell r="I79">
            <v>2480.06304</v>
          </cell>
          <cell r="J79">
            <v>1</v>
          </cell>
          <cell r="K79">
            <v>48000</v>
          </cell>
          <cell r="L79">
            <v>0</v>
          </cell>
          <cell r="M79">
            <v>19058.027000000002</v>
          </cell>
          <cell r="N79">
            <v>1</v>
          </cell>
          <cell r="O79">
            <v>19058.027000000002</v>
          </cell>
          <cell r="P79">
            <v>1</v>
          </cell>
          <cell r="Q79">
            <v>323168.32227999996</v>
          </cell>
          <cell r="R79">
            <v>0</v>
          </cell>
          <cell r="S79">
            <v>21538.090039999999</v>
          </cell>
          <cell r="T79">
            <v>1</v>
          </cell>
          <cell r="U79">
            <v>21538.090039999999</v>
          </cell>
          <cell r="V79">
            <v>1</v>
          </cell>
          <cell r="W79">
            <v>343564.08798000007</v>
          </cell>
          <cell r="X79">
            <v>0</v>
          </cell>
          <cell r="Y79">
            <v>3064.7060000000001</v>
          </cell>
          <cell r="Z79">
            <v>1</v>
          </cell>
          <cell r="AA79">
            <v>3064.7060000000001</v>
          </cell>
          <cell r="AB79">
            <v>1</v>
          </cell>
          <cell r="AC79">
            <v>48000</v>
          </cell>
          <cell r="AD79">
            <v>0</v>
          </cell>
          <cell r="AE79">
            <v>50853.943999999996</v>
          </cell>
          <cell r="AF79">
            <v>1</v>
          </cell>
          <cell r="AG79">
            <v>50853.943999999996</v>
          </cell>
          <cell r="AH79">
            <v>1</v>
          </cell>
          <cell r="AI79">
            <v>391564.08798000013</v>
          </cell>
          <cell r="AJ79">
            <v>0</v>
          </cell>
          <cell r="AK79">
            <v>53918.649999999994</v>
          </cell>
          <cell r="AL79">
            <v>1</v>
          </cell>
          <cell r="AM79">
            <v>53918.649999999994</v>
          </cell>
          <cell r="AN79">
            <v>1</v>
          </cell>
        </row>
        <row r="80">
          <cell r="B80" t="str">
            <v>United Nations Department of Peacekeeping Operations</v>
          </cell>
          <cell r="C80" t="str">
            <v>ChannelCode</v>
          </cell>
          <cell r="D80" t="str">
            <v>41310</v>
          </cell>
          <cell r="E80">
            <v>0</v>
          </cell>
          <cell r="F80">
            <v>0</v>
          </cell>
          <cell r="G80">
            <v>2480.06304</v>
          </cell>
          <cell r="H80">
            <v>0</v>
          </cell>
          <cell r="I80">
            <v>15701.098679999999</v>
          </cell>
          <cell r="J80">
            <v>1</v>
          </cell>
          <cell r="K80">
            <v>0</v>
          </cell>
          <cell r="L80">
            <v>0</v>
          </cell>
          <cell r="M80">
            <v>19058.027000000002</v>
          </cell>
          <cell r="N80">
            <v>0</v>
          </cell>
          <cell r="O80">
            <v>19058.027000000002</v>
          </cell>
          <cell r="P80">
            <v>0</v>
          </cell>
          <cell r="Q80">
            <v>15701.098679999999</v>
          </cell>
          <cell r="R80">
            <v>1</v>
          </cell>
          <cell r="S80">
            <v>21538.090039999999</v>
          </cell>
          <cell r="T80">
            <v>0</v>
          </cell>
          <cell r="U80">
            <v>15701.098679999999</v>
          </cell>
          <cell r="V80">
            <v>1</v>
          </cell>
          <cell r="W80">
            <v>14482.563929999998</v>
          </cell>
          <cell r="X80">
            <v>1</v>
          </cell>
          <cell r="Y80">
            <v>941</v>
          </cell>
          <cell r="Z80">
            <v>1</v>
          </cell>
          <cell r="AA80">
            <v>15423.56393</v>
          </cell>
          <cell r="AB80">
            <v>1</v>
          </cell>
          <cell r="AC80">
            <v>0</v>
          </cell>
          <cell r="AD80">
            <v>0</v>
          </cell>
          <cell r="AE80">
            <v>2800</v>
          </cell>
          <cell r="AF80">
            <v>1</v>
          </cell>
          <cell r="AG80">
            <v>2800</v>
          </cell>
          <cell r="AH80">
            <v>1</v>
          </cell>
          <cell r="AI80">
            <v>14482.563929999998</v>
          </cell>
          <cell r="AJ80">
            <v>1</v>
          </cell>
          <cell r="AK80">
            <v>3741</v>
          </cell>
          <cell r="AL80">
            <v>1</v>
          </cell>
          <cell r="AM80">
            <v>18223.56393</v>
          </cell>
          <cell r="AN80">
            <v>1</v>
          </cell>
        </row>
        <row r="81">
          <cell r="B81" t="str">
            <v>United Nations Department of Political Affairs, Trust Fund in Support of Political Affairs</v>
          </cell>
          <cell r="C81" t="str">
            <v>ChannelCode</v>
          </cell>
          <cell r="D81" t="str">
            <v>41148</v>
          </cell>
          <cell r="E81">
            <v>15701.098679999999</v>
          </cell>
          <cell r="F81">
            <v>1</v>
          </cell>
          <cell r="G81">
            <v>0</v>
          </cell>
          <cell r="H81">
            <v>0</v>
          </cell>
          <cell r="I81">
            <v>15701.098679999999</v>
          </cell>
          <cell r="J81">
            <v>1</v>
          </cell>
          <cell r="K81">
            <v>0</v>
          </cell>
          <cell r="L81">
            <v>0</v>
          </cell>
          <cell r="M81">
            <v>0</v>
          </cell>
          <cell r="N81">
            <v>0</v>
          </cell>
          <cell r="O81">
            <v>55000</v>
          </cell>
          <cell r="P81">
            <v>1</v>
          </cell>
          <cell r="Q81">
            <v>198533.49353000004</v>
          </cell>
          <cell r="R81">
            <v>1</v>
          </cell>
          <cell r="S81">
            <v>73931.168960999988</v>
          </cell>
          <cell r="T81">
            <v>1</v>
          </cell>
          <cell r="U81">
            <v>272464.66249099997</v>
          </cell>
          <cell r="V81">
            <v>1</v>
          </cell>
          <cell r="W81">
            <v>127994.83514000001</v>
          </cell>
          <cell r="X81">
            <v>1</v>
          </cell>
          <cell r="Y81">
            <v>75466.861699999994</v>
          </cell>
          <cell r="Z81">
            <v>1</v>
          </cell>
          <cell r="AA81">
            <v>203461.6968399999</v>
          </cell>
          <cell r="AB81">
            <v>1</v>
          </cell>
          <cell r="AC81">
            <v>55000</v>
          </cell>
          <cell r="AD81">
            <v>1</v>
          </cell>
          <cell r="AE81">
            <v>2800</v>
          </cell>
          <cell r="AF81">
            <v>0</v>
          </cell>
          <cell r="AG81">
            <v>55000</v>
          </cell>
          <cell r="AH81">
            <v>1</v>
          </cell>
          <cell r="AI81">
            <v>182994.83514000001</v>
          </cell>
          <cell r="AJ81">
            <v>1</v>
          </cell>
          <cell r="AK81">
            <v>75466.861699999994</v>
          </cell>
          <cell r="AL81">
            <v>1</v>
          </cell>
          <cell r="AM81">
            <v>258461.69683999993</v>
          </cell>
          <cell r="AN81">
            <v>1</v>
          </cell>
        </row>
        <row r="82">
          <cell r="B82" t="str">
            <v>United Nations Development Programme</v>
          </cell>
          <cell r="C82" t="str">
            <v>ChannelCode</v>
          </cell>
          <cell r="D82" t="str">
            <v>41114</v>
          </cell>
          <cell r="E82">
            <v>143533.49353000007</v>
          </cell>
          <cell r="F82">
            <v>1</v>
          </cell>
          <cell r="G82">
            <v>73931.168960999988</v>
          </cell>
          <cell r="H82">
            <v>1</v>
          </cell>
          <cell r="I82">
            <v>217464.66249099991</v>
          </cell>
          <cell r="J82">
            <v>1</v>
          </cell>
          <cell r="K82">
            <v>55000</v>
          </cell>
          <cell r="L82">
            <v>0</v>
          </cell>
          <cell r="M82">
            <v>322.10393199999999</v>
          </cell>
          <cell r="N82">
            <v>1</v>
          </cell>
          <cell r="O82">
            <v>322.10393199999999</v>
          </cell>
          <cell r="P82">
            <v>1</v>
          </cell>
          <cell r="Q82">
            <v>2553</v>
          </cell>
          <cell r="R82">
            <v>1</v>
          </cell>
          <cell r="S82">
            <v>348.33223199999998</v>
          </cell>
          <cell r="T82">
            <v>1</v>
          </cell>
          <cell r="U82">
            <v>2901.3322319999997</v>
          </cell>
          <cell r="V82">
            <v>1</v>
          </cell>
          <cell r="W82">
            <v>1994.4046499999999</v>
          </cell>
          <cell r="X82">
            <v>1</v>
          </cell>
          <cell r="Y82">
            <v>75466.861699999994</v>
          </cell>
          <cell r="Z82">
            <v>0</v>
          </cell>
          <cell r="AA82">
            <v>1994.4046499999999</v>
          </cell>
          <cell r="AB82">
            <v>1</v>
          </cell>
          <cell r="AC82">
            <v>55000</v>
          </cell>
          <cell r="AD82">
            <v>0</v>
          </cell>
          <cell r="AE82">
            <v>0</v>
          </cell>
          <cell r="AF82">
            <v>0</v>
          </cell>
          <cell r="AG82">
            <v>55000</v>
          </cell>
          <cell r="AH82">
            <v>0</v>
          </cell>
          <cell r="AI82">
            <v>1994.4046499999999</v>
          </cell>
          <cell r="AJ82">
            <v>1</v>
          </cell>
          <cell r="AK82">
            <v>75466.861699999994</v>
          </cell>
          <cell r="AL82">
            <v>0</v>
          </cell>
          <cell r="AM82">
            <v>1994.4046499999999</v>
          </cell>
          <cell r="AN82">
            <v>1</v>
          </cell>
        </row>
        <row r="83">
          <cell r="B83" t="str">
            <v>United Nations Economic Commission for Europe (extrabudgetary contributions only)</v>
          </cell>
          <cell r="C83" t="str">
            <v>ChannelCode</v>
          </cell>
          <cell r="D83" t="str">
            <v>41314</v>
          </cell>
          <cell r="E83">
            <v>2553</v>
          </cell>
          <cell r="F83">
            <v>1</v>
          </cell>
          <cell r="G83">
            <v>26.228300000000001</v>
          </cell>
          <cell r="H83">
            <v>0</v>
          </cell>
          <cell r="I83">
            <v>2173.2887099999998</v>
          </cell>
          <cell r="J83">
            <v>1</v>
          </cell>
          <cell r="K83">
            <v>0</v>
          </cell>
          <cell r="L83">
            <v>0</v>
          </cell>
          <cell r="M83">
            <v>322.10393199999999</v>
          </cell>
          <cell r="N83">
            <v>0</v>
          </cell>
          <cell r="O83">
            <v>322.10393199999999</v>
          </cell>
          <cell r="P83">
            <v>0</v>
          </cell>
          <cell r="Q83">
            <v>2173.2887099999998</v>
          </cell>
          <cell r="R83">
            <v>1</v>
          </cell>
          <cell r="S83">
            <v>348.33223199999998</v>
          </cell>
          <cell r="T83">
            <v>0</v>
          </cell>
          <cell r="U83">
            <v>2173.2887099999998</v>
          </cell>
          <cell r="V83">
            <v>1</v>
          </cell>
          <cell r="W83">
            <v>1500</v>
          </cell>
          <cell r="X83">
            <v>1</v>
          </cell>
          <cell r="Y83">
            <v>0</v>
          </cell>
          <cell r="Z83">
            <v>0</v>
          </cell>
          <cell r="AA83">
            <v>1500</v>
          </cell>
          <cell r="AB83">
            <v>1</v>
          </cell>
          <cell r="AC83">
            <v>5610.5354639999996</v>
          </cell>
          <cell r="AD83">
            <v>1</v>
          </cell>
          <cell r="AE83">
            <v>0</v>
          </cell>
          <cell r="AF83">
            <v>0</v>
          </cell>
          <cell r="AG83">
            <v>5610.5354639999996</v>
          </cell>
          <cell r="AH83">
            <v>1</v>
          </cell>
          <cell r="AI83">
            <v>7110.5354640000005</v>
          </cell>
          <cell r="AJ83">
            <v>1</v>
          </cell>
          <cell r="AK83">
            <v>0</v>
          </cell>
          <cell r="AL83">
            <v>0</v>
          </cell>
          <cell r="AM83">
            <v>7110.5354640000005</v>
          </cell>
          <cell r="AN83">
            <v>1</v>
          </cell>
        </row>
        <row r="84">
          <cell r="B84" t="str">
            <v>United Nations Educational, Scientific and Cultural Organisation</v>
          </cell>
          <cell r="C84" t="str">
            <v>ChannelCode</v>
          </cell>
          <cell r="D84" t="str">
            <v>41304</v>
          </cell>
          <cell r="E84">
            <v>2173.2887099999998</v>
          </cell>
          <cell r="F84">
            <v>1</v>
          </cell>
          <cell r="G84">
            <v>0</v>
          </cell>
          <cell r="H84">
            <v>0</v>
          </cell>
          <cell r="I84">
            <v>2173.2887099999998</v>
          </cell>
          <cell r="J84">
            <v>1</v>
          </cell>
          <cell r="K84">
            <v>0</v>
          </cell>
          <cell r="L84">
            <v>0</v>
          </cell>
          <cell r="M84">
            <v>0</v>
          </cell>
          <cell r="N84">
            <v>0</v>
          </cell>
          <cell r="O84">
            <v>12500</v>
          </cell>
          <cell r="P84">
            <v>1</v>
          </cell>
          <cell r="Q84">
            <v>16662.35901</v>
          </cell>
          <cell r="R84">
            <v>1</v>
          </cell>
          <cell r="S84">
            <v>30</v>
          </cell>
          <cell r="T84">
            <v>1</v>
          </cell>
          <cell r="U84">
            <v>16692.35901</v>
          </cell>
          <cell r="V84">
            <v>1</v>
          </cell>
          <cell r="W84">
            <v>6770.902</v>
          </cell>
          <cell r="X84">
            <v>1</v>
          </cell>
          <cell r="Y84">
            <v>1536.5260000000001</v>
          </cell>
          <cell r="Z84">
            <v>1</v>
          </cell>
          <cell r="AA84">
            <v>8307.4279999999981</v>
          </cell>
          <cell r="AB84">
            <v>1</v>
          </cell>
          <cell r="AC84">
            <v>12500</v>
          </cell>
          <cell r="AD84">
            <v>1</v>
          </cell>
          <cell r="AE84">
            <v>0</v>
          </cell>
          <cell r="AF84">
            <v>0</v>
          </cell>
          <cell r="AG84">
            <v>12500</v>
          </cell>
          <cell r="AH84">
            <v>1</v>
          </cell>
          <cell r="AI84">
            <v>19270.902000000002</v>
          </cell>
          <cell r="AJ84">
            <v>1</v>
          </cell>
          <cell r="AK84">
            <v>1536.5260000000001</v>
          </cell>
          <cell r="AL84">
            <v>1</v>
          </cell>
          <cell r="AM84">
            <v>20807.428</v>
          </cell>
          <cell r="AN84">
            <v>1</v>
          </cell>
        </row>
        <row r="85">
          <cell r="B85" t="str">
            <v>United Nations Entity for Gender Equality and the Empowerment of Women</v>
          </cell>
          <cell r="C85" t="str">
            <v>ChannelCode</v>
          </cell>
          <cell r="D85" t="str">
            <v>41146</v>
          </cell>
          <cell r="E85">
            <v>4162.3590100000001</v>
          </cell>
          <cell r="F85">
            <v>1</v>
          </cell>
          <cell r="G85">
            <v>30</v>
          </cell>
          <cell r="H85">
            <v>1</v>
          </cell>
          <cell r="I85">
            <v>4192.3590100000001</v>
          </cell>
          <cell r="J85">
            <v>1</v>
          </cell>
          <cell r="K85">
            <v>12500</v>
          </cell>
          <cell r="L85">
            <v>0</v>
          </cell>
          <cell r="M85">
            <v>628.40477999999996</v>
          </cell>
          <cell r="N85">
            <v>1</v>
          </cell>
          <cell r="O85">
            <v>628.40477999999996</v>
          </cell>
          <cell r="P85">
            <v>1</v>
          </cell>
          <cell r="Q85">
            <v>1163.1949999999999</v>
          </cell>
          <cell r="R85">
            <v>1</v>
          </cell>
          <cell r="S85">
            <v>1688.9403700000003</v>
          </cell>
          <cell r="T85">
            <v>1</v>
          </cell>
          <cell r="U85">
            <v>2852.13537</v>
          </cell>
          <cell r="V85">
            <v>1</v>
          </cell>
          <cell r="W85">
            <v>4569.8999999999996</v>
          </cell>
          <cell r="X85">
            <v>1</v>
          </cell>
          <cell r="Y85">
            <v>271.78582</v>
          </cell>
          <cell r="Z85">
            <v>1</v>
          </cell>
          <cell r="AA85">
            <v>4841.6858199999997</v>
          </cell>
          <cell r="AB85">
            <v>1</v>
          </cell>
          <cell r="AC85">
            <v>12500</v>
          </cell>
          <cell r="AD85">
            <v>0</v>
          </cell>
          <cell r="AE85">
            <v>8892.8155699999988</v>
          </cell>
          <cell r="AF85">
            <v>1</v>
          </cell>
          <cell r="AG85">
            <v>8892.8155699999988</v>
          </cell>
          <cell r="AH85">
            <v>1</v>
          </cell>
          <cell r="AI85">
            <v>4569.8999999999996</v>
          </cell>
          <cell r="AJ85">
            <v>1</v>
          </cell>
          <cell r="AK85">
            <v>9164.6013899999998</v>
          </cell>
          <cell r="AL85">
            <v>1</v>
          </cell>
          <cell r="AM85">
            <v>13734.501390000001</v>
          </cell>
          <cell r="AN85">
            <v>1</v>
          </cell>
        </row>
        <row r="86">
          <cell r="B86" t="str">
            <v>United Nations Environment Programme</v>
          </cell>
          <cell r="C86" t="str">
            <v>ChannelCode</v>
          </cell>
          <cell r="D86" t="str">
            <v>41116</v>
          </cell>
          <cell r="E86">
            <v>1163.1949999999999</v>
          </cell>
          <cell r="F86">
            <v>0</v>
          </cell>
          <cell r="G86">
            <v>1060.53559</v>
          </cell>
          <cell r="H86">
            <v>0</v>
          </cell>
          <cell r="I86">
            <v>2223.7305900000001</v>
          </cell>
          <cell r="J86">
            <v>0</v>
          </cell>
          <cell r="K86">
            <v>0</v>
          </cell>
          <cell r="L86">
            <v>0</v>
          </cell>
          <cell r="M86">
            <v>628.577001</v>
          </cell>
          <cell r="N86">
            <v>1</v>
          </cell>
          <cell r="O86">
            <v>628.577001</v>
          </cell>
          <cell r="P86">
            <v>1</v>
          </cell>
          <cell r="Q86">
            <v>1163.1949999999999</v>
          </cell>
          <cell r="R86">
            <v>0</v>
          </cell>
          <cell r="S86">
            <v>628.577001</v>
          </cell>
          <cell r="T86">
            <v>1</v>
          </cell>
          <cell r="U86">
            <v>628.577001</v>
          </cell>
          <cell r="V86">
            <v>1</v>
          </cell>
          <cell r="W86">
            <v>4569.8999999999996</v>
          </cell>
          <cell r="X86">
            <v>0</v>
          </cell>
          <cell r="Y86">
            <v>1000</v>
          </cell>
          <cell r="Z86">
            <v>1</v>
          </cell>
          <cell r="AA86">
            <v>1000</v>
          </cell>
          <cell r="AB86">
            <v>1</v>
          </cell>
          <cell r="AC86">
            <v>0</v>
          </cell>
          <cell r="AD86">
            <v>0</v>
          </cell>
          <cell r="AE86">
            <v>687.78399999999999</v>
          </cell>
          <cell r="AF86">
            <v>1</v>
          </cell>
          <cell r="AG86">
            <v>687.78399999999999</v>
          </cell>
          <cell r="AH86">
            <v>1</v>
          </cell>
          <cell r="AI86">
            <v>4569.8999999999996</v>
          </cell>
          <cell r="AJ86">
            <v>0</v>
          </cell>
          <cell r="AK86">
            <v>1687.7840000000001</v>
          </cell>
          <cell r="AL86">
            <v>1</v>
          </cell>
          <cell r="AM86">
            <v>1687.7840000000001</v>
          </cell>
          <cell r="AN86">
            <v>1</v>
          </cell>
        </row>
        <row r="87">
          <cell r="B87" t="str">
            <v>United Nations Framework Convention on Climate Change</v>
          </cell>
          <cell r="C87" t="str">
            <v>ChannelCode</v>
          </cell>
          <cell r="D87" t="str">
            <v>41316</v>
          </cell>
          <cell r="E87">
            <v>0</v>
          </cell>
          <cell r="F87">
            <v>0</v>
          </cell>
          <cell r="G87">
            <v>0</v>
          </cell>
          <cell r="H87">
            <v>0</v>
          </cell>
          <cell r="I87">
            <v>0</v>
          </cell>
          <cell r="J87">
            <v>0</v>
          </cell>
          <cell r="K87">
            <v>0</v>
          </cell>
          <cell r="L87">
            <v>0</v>
          </cell>
          <cell r="M87">
            <v>628.577001</v>
          </cell>
          <cell r="N87">
            <v>0</v>
          </cell>
          <cell r="O87">
            <v>1600</v>
          </cell>
          <cell r="P87">
            <v>1</v>
          </cell>
          <cell r="Q87">
            <v>2335.3200000000002</v>
          </cell>
          <cell r="R87">
            <v>1</v>
          </cell>
          <cell r="S87">
            <v>549</v>
          </cell>
          <cell r="T87">
            <v>1</v>
          </cell>
          <cell r="U87">
            <v>2884.32</v>
          </cell>
          <cell r="V87">
            <v>1</v>
          </cell>
          <cell r="W87">
            <v>666.66600000000005</v>
          </cell>
          <cell r="X87">
            <v>1</v>
          </cell>
          <cell r="Y87">
            <v>420</v>
          </cell>
          <cell r="Z87">
            <v>1</v>
          </cell>
          <cell r="AA87">
            <v>1086.6660000000002</v>
          </cell>
          <cell r="AB87">
            <v>1</v>
          </cell>
          <cell r="AC87">
            <v>2200</v>
          </cell>
          <cell r="AD87">
            <v>1</v>
          </cell>
          <cell r="AE87">
            <v>195.7296</v>
          </cell>
          <cell r="AF87">
            <v>1</v>
          </cell>
          <cell r="AG87">
            <v>2395.7296000000001</v>
          </cell>
          <cell r="AH87">
            <v>1</v>
          </cell>
          <cell r="AI87">
            <v>2866.6660000000002</v>
          </cell>
          <cell r="AJ87">
            <v>1</v>
          </cell>
          <cell r="AK87">
            <v>615.7296</v>
          </cell>
          <cell r="AL87">
            <v>1</v>
          </cell>
          <cell r="AM87">
            <v>3482.3955999999998</v>
          </cell>
          <cell r="AN87">
            <v>1</v>
          </cell>
        </row>
        <row r="88">
          <cell r="B88" t="str">
            <v>United Nations High Commissioner for Human Rights (extrabudgetary contributions only)</v>
          </cell>
          <cell r="C88" t="str">
            <v>ChannelCode</v>
          </cell>
          <cell r="D88" t="str">
            <v>41313</v>
          </cell>
          <cell r="E88">
            <v>735.32</v>
          </cell>
          <cell r="F88">
            <v>1</v>
          </cell>
          <cell r="G88">
            <v>549</v>
          </cell>
          <cell r="H88">
            <v>0</v>
          </cell>
          <cell r="I88">
            <v>2084.6849999999999</v>
          </cell>
          <cell r="J88">
            <v>1</v>
          </cell>
          <cell r="K88">
            <v>1600</v>
          </cell>
          <cell r="L88">
            <v>0</v>
          </cell>
          <cell r="M88">
            <v>0</v>
          </cell>
          <cell r="N88">
            <v>0</v>
          </cell>
          <cell r="O88">
            <v>1600</v>
          </cell>
          <cell r="P88">
            <v>0</v>
          </cell>
          <cell r="Q88">
            <v>2084.6849999999999</v>
          </cell>
          <cell r="R88">
            <v>1</v>
          </cell>
          <cell r="S88">
            <v>549</v>
          </cell>
          <cell r="T88">
            <v>0</v>
          </cell>
          <cell r="U88">
            <v>2084.6849999999999</v>
          </cell>
          <cell r="V88">
            <v>1</v>
          </cell>
          <cell r="W88">
            <v>5137.4297100000003</v>
          </cell>
          <cell r="X88">
            <v>1</v>
          </cell>
          <cell r="Y88">
            <v>420</v>
          </cell>
          <cell r="Z88">
            <v>0</v>
          </cell>
          <cell r="AA88">
            <v>5137.4297100000003</v>
          </cell>
          <cell r="AB88">
            <v>1</v>
          </cell>
          <cell r="AC88">
            <v>2200</v>
          </cell>
          <cell r="AD88">
            <v>0</v>
          </cell>
          <cell r="AE88">
            <v>195.7296</v>
          </cell>
          <cell r="AF88">
            <v>0</v>
          </cell>
          <cell r="AG88">
            <v>2395.7296000000001</v>
          </cell>
          <cell r="AH88">
            <v>0</v>
          </cell>
          <cell r="AI88">
            <v>5137.4297100000003</v>
          </cell>
          <cell r="AJ88">
            <v>1</v>
          </cell>
          <cell r="AK88">
            <v>615.7296</v>
          </cell>
          <cell r="AL88">
            <v>0</v>
          </cell>
          <cell r="AM88">
            <v>5137.4297100000003</v>
          </cell>
          <cell r="AN88">
            <v>1</v>
          </cell>
        </row>
        <row r="89">
          <cell r="B89" t="str">
            <v>United Nations Human Settlement Programme</v>
          </cell>
          <cell r="C89" t="str">
            <v>ChannelCode</v>
          </cell>
          <cell r="D89" t="str">
            <v>41120</v>
          </cell>
          <cell r="E89">
            <v>2084.6849999999999</v>
          </cell>
          <cell r="F89">
            <v>1</v>
          </cell>
          <cell r="G89">
            <v>0</v>
          </cell>
          <cell r="H89">
            <v>0</v>
          </cell>
          <cell r="I89">
            <v>2084.6849999999999</v>
          </cell>
          <cell r="J89">
            <v>1</v>
          </cell>
          <cell r="K89">
            <v>0</v>
          </cell>
          <cell r="L89">
            <v>0</v>
          </cell>
          <cell r="M89">
            <v>0</v>
          </cell>
          <cell r="N89">
            <v>0</v>
          </cell>
          <cell r="O89">
            <v>0</v>
          </cell>
          <cell r="P89">
            <v>0</v>
          </cell>
          <cell r="Q89">
            <v>1025.9690000000001</v>
          </cell>
          <cell r="R89">
            <v>1</v>
          </cell>
          <cell r="S89">
            <v>5000</v>
          </cell>
          <cell r="T89">
            <v>1</v>
          </cell>
          <cell r="U89">
            <v>6025.9690000000001</v>
          </cell>
          <cell r="V89">
            <v>1</v>
          </cell>
          <cell r="W89">
            <v>12825</v>
          </cell>
          <cell r="X89">
            <v>1</v>
          </cell>
          <cell r="Y89">
            <v>0</v>
          </cell>
          <cell r="Z89">
            <v>0</v>
          </cell>
          <cell r="AA89">
            <v>12825</v>
          </cell>
          <cell r="AB89">
            <v>1</v>
          </cell>
          <cell r="AC89">
            <v>0</v>
          </cell>
          <cell r="AD89">
            <v>0</v>
          </cell>
          <cell r="AE89">
            <v>0</v>
          </cell>
          <cell r="AF89">
            <v>0</v>
          </cell>
          <cell r="AG89">
            <v>0</v>
          </cell>
          <cell r="AH89">
            <v>0</v>
          </cell>
          <cell r="AI89">
            <v>12825</v>
          </cell>
          <cell r="AJ89">
            <v>1</v>
          </cell>
          <cell r="AK89">
            <v>0</v>
          </cell>
          <cell r="AL89">
            <v>0</v>
          </cell>
          <cell r="AM89">
            <v>12825</v>
          </cell>
          <cell r="AN89">
            <v>1</v>
          </cell>
        </row>
        <row r="90">
          <cell r="B90" t="str">
            <v>United Nations Office for Project Services</v>
          </cell>
          <cell r="C90" t="str">
            <v>ChannelCode</v>
          </cell>
          <cell r="D90" t="str">
            <v>41502</v>
          </cell>
          <cell r="E90">
            <v>1025.9690000000001</v>
          </cell>
          <cell r="F90">
            <v>1</v>
          </cell>
          <cell r="G90">
            <v>5000</v>
          </cell>
          <cell r="H90">
            <v>0</v>
          </cell>
          <cell r="I90">
            <v>116025.26709000001</v>
          </cell>
          <cell r="J90">
            <v>1</v>
          </cell>
          <cell r="K90">
            <v>20000</v>
          </cell>
          <cell r="L90">
            <v>1</v>
          </cell>
          <cell r="M90">
            <v>0</v>
          </cell>
          <cell r="N90">
            <v>0</v>
          </cell>
          <cell r="O90">
            <v>20000</v>
          </cell>
          <cell r="P90">
            <v>1</v>
          </cell>
          <cell r="Q90">
            <v>136025.26709000001</v>
          </cell>
          <cell r="R90">
            <v>1</v>
          </cell>
          <cell r="S90">
            <v>5000</v>
          </cell>
          <cell r="T90">
            <v>0</v>
          </cell>
          <cell r="U90">
            <v>136025.26709000001</v>
          </cell>
          <cell r="V90">
            <v>1</v>
          </cell>
          <cell r="W90">
            <v>149854.00412999999</v>
          </cell>
          <cell r="X90">
            <v>1</v>
          </cell>
          <cell r="Y90">
            <v>0</v>
          </cell>
          <cell r="Z90">
            <v>0</v>
          </cell>
          <cell r="AA90">
            <v>149854.00412999999</v>
          </cell>
          <cell r="AB90">
            <v>1</v>
          </cell>
          <cell r="AC90">
            <v>25000</v>
          </cell>
          <cell r="AD90">
            <v>1</v>
          </cell>
          <cell r="AE90">
            <v>0</v>
          </cell>
          <cell r="AF90">
            <v>0</v>
          </cell>
          <cell r="AG90">
            <v>25000</v>
          </cell>
          <cell r="AH90">
            <v>1</v>
          </cell>
          <cell r="AI90">
            <v>174854.00413000004</v>
          </cell>
          <cell r="AJ90">
            <v>1</v>
          </cell>
          <cell r="AK90">
            <v>0</v>
          </cell>
          <cell r="AL90">
            <v>0</v>
          </cell>
          <cell r="AM90">
            <v>174854.00413000004</v>
          </cell>
          <cell r="AN90">
            <v>1</v>
          </cell>
        </row>
        <row r="91">
          <cell r="B91" t="str">
            <v>United Nations Office of Co-ordination of Humanitarian Affairs</v>
          </cell>
          <cell r="C91" t="str">
            <v>ChannelCode</v>
          </cell>
          <cell r="D91" t="str">
            <v>41127</v>
          </cell>
          <cell r="E91">
            <v>116025.26709000001</v>
          </cell>
          <cell r="F91">
            <v>1</v>
          </cell>
          <cell r="G91">
            <v>0</v>
          </cell>
          <cell r="H91">
            <v>0</v>
          </cell>
          <cell r="I91">
            <v>116025.26709000001</v>
          </cell>
          <cell r="J91">
            <v>1</v>
          </cell>
          <cell r="K91">
            <v>20000</v>
          </cell>
          <cell r="L91">
            <v>1</v>
          </cell>
          <cell r="M91">
            <v>0</v>
          </cell>
          <cell r="N91">
            <v>0</v>
          </cell>
          <cell r="O91">
            <v>35000</v>
          </cell>
          <cell r="P91">
            <v>1</v>
          </cell>
          <cell r="Q91">
            <v>134248.51973</v>
          </cell>
          <cell r="R91">
            <v>1</v>
          </cell>
          <cell r="S91">
            <v>116.82</v>
          </cell>
          <cell r="T91">
            <v>1</v>
          </cell>
          <cell r="U91">
            <v>134365.33973000001</v>
          </cell>
          <cell r="V91">
            <v>1</v>
          </cell>
          <cell r="W91">
            <v>130860.79572000001</v>
          </cell>
          <cell r="X91">
            <v>1</v>
          </cell>
          <cell r="Y91">
            <v>221.58850999999999</v>
          </cell>
          <cell r="Z91">
            <v>1</v>
          </cell>
          <cell r="AA91">
            <v>131082.38423000003</v>
          </cell>
          <cell r="AB91">
            <v>1</v>
          </cell>
          <cell r="AC91">
            <v>35000</v>
          </cell>
          <cell r="AD91">
            <v>1</v>
          </cell>
          <cell r="AE91">
            <v>0</v>
          </cell>
          <cell r="AF91">
            <v>0</v>
          </cell>
          <cell r="AG91">
            <v>35000</v>
          </cell>
          <cell r="AH91">
            <v>1</v>
          </cell>
          <cell r="AI91">
            <v>165860.79571999999</v>
          </cell>
          <cell r="AJ91">
            <v>1</v>
          </cell>
          <cell r="AK91">
            <v>221.58850999999999</v>
          </cell>
          <cell r="AL91">
            <v>1</v>
          </cell>
          <cell r="AM91">
            <v>166082.38422999997</v>
          </cell>
          <cell r="AN91">
            <v>1</v>
          </cell>
        </row>
        <row r="92">
          <cell r="B92" t="str">
            <v>United Nations Office of the United Nations High Commissioner for Refugees</v>
          </cell>
          <cell r="C92" t="str">
            <v>ChannelCode</v>
          </cell>
          <cell r="D92" t="str">
            <v>41121</v>
          </cell>
          <cell r="E92">
            <v>99248.51973</v>
          </cell>
          <cell r="F92">
            <v>1</v>
          </cell>
          <cell r="G92">
            <v>116.82</v>
          </cell>
          <cell r="H92">
            <v>1</v>
          </cell>
          <cell r="I92">
            <v>99365.339729999992</v>
          </cell>
          <cell r="J92">
            <v>1</v>
          </cell>
          <cell r="K92">
            <v>35000</v>
          </cell>
          <cell r="L92">
            <v>0</v>
          </cell>
          <cell r="M92">
            <v>0</v>
          </cell>
          <cell r="N92">
            <v>0</v>
          </cell>
          <cell r="O92">
            <v>35000</v>
          </cell>
          <cell r="P92">
            <v>0</v>
          </cell>
          <cell r="Q92">
            <v>1582.61492</v>
          </cell>
          <cell r="R92">
            <v>1</v>
          </cell>
          <cell r="S92">
            <v>129.547</v>
          </cell>
          <cell r="T92">
            <v>1</v>
          </cell>
          <cell r="U92">
            <v>1712.16192</v>
          </cell>
          <cell r="V92">
            <v>1</v>
          </cell>
          <cell r="W92">
            <v>1502.1469999999999</v>
          </cell>
          <cell r="X92">
            <v>1</v>
          </cell>
          <cell r="Y92">
            <v>1449.0376799999999</v>
          </cell>
          <cell r="Z92">
            <v>1</v>
          </cell>
          <cell r="AA92">
            <v>2951.1846799999994</v>
          </cell>
          <cell r="AB92">
            <v>1</v>
          </cell>
          <cell r="AC92">
            <v>35000</v>
          </cell>
          <cell r="AD92">
            <v>0</v>
          </cell>
          <cell r="AE92">
            <v>0</v>
          </cell>
          <cell r="AF92">
            <v>0</v>
          </cell>
          <cell r="AG92">
            <v>35000</v>
          </cell>
          <cell r="AH92">
            <v>0</v>
          </cell>
          <cell r="AI92">
            <v>1502.1469999999999</v>
          </cell>
          <cell r="AJ92">
            <v>1</v>
          </cell>
          <cell r="AK92">
            <v>1449.0376799999999</v>
          </cell>
          <cell r="AL92">
            <v>1</v>
          </cell>
          <cell r="AM92">
            <v>2951.1846799999994</v>
          </cell>
          <cell r="AN92">
            <v>1</v>
          </cell>
        </row>
        <row r="93">
          <cell r="B93" t="str">
            <v>United Nations Office on Drugs and Crime</v>
          </cell>
          <cell r="C93" t="str">
            <v>ChannelCode</v>
          </cell>
          <cell r="D93" t="str">
            <v>41128</v>
          </cell>
          <cell r="E93">
            <v>1582.61492</v>
          </cell>
          <cell r="F93">
            <v>0</v>
          </cell>
          <cell r="G93">
            <v>129.547</v>
          </cell>
          <cell r="H93">
            <v>0</v>
          </cell>
          <cell r="I93">
            <v>1712.16192</v>
          </cell>
          <cell r="J93">
            <v>0</v>
          </cell>
          <cell r="K93">
            <v>10235</v>
          </cell>
          <cell r="L93">
            <v>1</v>
          </cell>
          <cell r="M93">
            <v>4000</v>
          </cell>
          <cell r="N93">
            <v>1</v>
          </cell>
          <cell r="O93">
            <v>14235</v>
          </cell>
          <cell r="P93">
            <v>1</v>
          </cell>
          <cell r="Q93">
            <v>10235</v>
          </cell>
          <cell r="R93">
            <v>1</v>
          </cell>
          <cell r="S93">
            <v>4000</v>
          </cell>
          <cell r="T93">
            <v>1</v>
          </cell>
          <cell r="U93">
            <v>14235</v>
          </cell>
          <cell r="V93">
            <v>1</v>
          </cell>
          <cell r="W93">
            <v>1502.1469999999999</v>
          </cell>
          <cell r="X93">
            <v>0</v>
          </cell>
          <cell r="Y93">
            <v>4000</v>
          </cell>
          <cell r="Z93">
            <v>1</v>
          </cell>
          <cell r="AA93">
            <v>4000</v>
          </cell>
          <cell r="AB93">
            <v>1</v>
          </cell>
          <cell r="AC93">
            <v>3560</v>
          </cell>
          <cell r="AD93">
            <v>1</v>
          </cell>
          <cell r="AE93">
            <v>0</v>
          </cell>
          <cell r="AF93">
            <v>0</v>
          </cell>
          <cell r="AG93">
            <v>3560</v>
          </cell>
          <cell r="AH93">
            <v>1</v>
          </cell>
          <cell r="AI93">
            <v>3560</v>
          </cell>
          <cell r="AJ93">
            <v>1</v>
          </cell>
          <cell r="AK93">
            <v>4000</v>
          </cell>
          <cell r="AL93">
            <v>1</v>
          </cell>
          <cell r="AM93">
            <v>7560</v>
          </cell>
          <cell r="AN93">
            <v>1</v>
          </cell>
        </row>
        <row r="94">
          <cell r="B94" t="str">
            <v>United Nations Peacebuilding Fund (Window One:  Flexible Contributions Only)</v>
          </cell>
          <cell r="C94" t="str">
            <v>ChannelCode</v>
          </cell>
          <cell r="D94" t="str">
            <v>41311</v>
          </cell>
          <cell r="E94">
            <v>0</v>
          </cell>
          <cell r="F94">
            <v>0</v>
          </cell>
          <cell r="G94">
            <v>0</v>
          </cell>
          <cell r="H94">
            <v>0</v>
          </cell>
          <cell r="I94">
            <v>94694.141029999999</v>
          </cell>
          <cell r="J94">
            <v>1</v>
          </cell>
          <cell r="K94">
            <v>20000</v>
          </cell>
          <cell r="L94">
            <v>1</v>
          </cell>
          <cell r="M94">
            <v>4000</v>
          </cell>
          <cell r="N94">
            <v>0</v>
          </cell>
          <cell r="O94">
            <v>20000</v>
          </cell>
          <cell r="P94">
            <v>1</v>
          </cell>
          <cell r="Q94">
            <v>114694.14103000001</v>
          </cell>
          <cell r="R94">
            <v>1</v>
          </cell>
          <cell r="S94">
            <v>4000</v>
          </cell>
          <cell r="T94">
            <v>0</v>
          </cell>
          <cell r="U94">
            <v>114694.14103000001</v>
          </cell>
          <cell r="V94">
            <v>1</v>
          </cell>
          <cell r="W94">
            <v>87370.361650000021</v>
          </cell>
          <cell r="X94">
            <v>1</v>
          </cell>
          <cell r="Y94">
            <v>98.344999999999999</v>
          </cell>
          <cell r="Z94">
            <v>1</v>
          </cell>
          <cell r="AA94">
            <v>87468.706650000022</v>
          </cell>
          <cell r="AB94">
            <v>1</v>
          </cell>
          <cell r="AC94">
            <v>20000</v>
          </cell>
          <cell r="AD94">
            <v>1</v>
          </cell>
          <cell r="AE94">
            <v>0</v>
          </cell>
          <cell r="AF94">
            <v>0</v>
          </cell>
          <cell r="AG94">
            <v>20000</v>
          </cell>
          <cell r="AH94">
            <v>1</v>
          </cell>
          <cell r="AI94">
            <v>107370.36165000002</v>
          </cell>
          <cell r="AJ94">
            <v>1</v>
          </cell>
          <cell r="AK94">
            <v>98.344999999999999</v>
          </cell>
          <cell r="AL94">
            <v>1</v>
          </cell>
          <cell r="AM94">
            <v>107468.70665000002</v>
          </cell>
          <cell r="AN94">
            <v>1</v>
          </cell>
        </row>
        <row r="95">
          <cell r="B95" t="str">
            <v>United Nations Population Fund</v>
          </cell>
          <cell r="C95" t="str">
            <v>ChannelCode</v>
          </cell>
          <cell r="D95" t="str">
            <v>41119</v>
          </cell>
          <cell r="E95">
            <v>94694.141029999999</v>
          </cell>
          <cell r="F95">
            <v>1</v>
          </cell>
          <cell r="G95">
            <v>0</v>
          </cell>
          <cell r="H95">
            <v>0</v>
          </cell>
          <cell r="I95">
            <v>30000</v>
          </cell>
          <cell r="J95">
            <v>1</v>
          </cell>
          <cell r="K95">
            <v>34038.832459999998</v>
          </cell>
          <cell r="L95">
            <v>1</v>
          </cell>
          <cell r="M95">
            <v>0</v>
          </cell>
          <cell r="N95">
            <v>0</v>
          </cell>
          <cell r="O95">
            <v>34038.832459999998</v>
          </cell>
          <cell r="P95">
            <v>1</v>
          </cell>
          <cell r="Q95">
            <v>64038.832459999991</v>
          </cell>
          <cell r="R95">
            <v>1</v>
          </cell>
          <cell r="S95">
            <v>0</v>
          </cell>
          <cell r="T95">
            <v>0</v>
          </cell>
          <cell r="U95">
            <v>64038.832459999991</v>
          </cell>
          <cell r="V95">
            <v>1</v>
          </cell>
          <cell r="W95">
            <v>21000</v>
          </cell>
          <cell r="X95">
            <v>1</v>
          </cell>
          <cell r="Y95">
            <v>98.344999999999999</v>
          </cell>
          <cell r="Z95">
            <v>0</v>
          </cell>
          <cell r="AA95">
            <v>21000</v>
          </cell>
          <cell r="AB95">
            <v>1</v>
          </cell>
          <cell r="AC95">
            <v>33434.989390000002</v>
          </cell>
          <cell r="AD95">
            <v>1</v>
          </cell>
          <cell r="AE95">
            <v>0</v>
          </cell>
          <cell r="AF95">
            <v>0</v>
          </cell>
          <cell r="AG95">
            <v>33434.989390000002</v>
          </cell>
          <cell r="AH95">
            <v>1</v>
          </cell>
          <cell r="AI95">
            <v>54434.989389999995</v>
          </cell>
          <cell r="AJ95">
            <v>1</v>
          </cell>
          <cell r="AK95">
            <v>98.344999999999999</v>
          </cell>
          <cell r="AL95">
            <v>0</v>
          </cell>
          <cell r="AM95">
            <v>54434.989389999995</v>
          </cell>
          <cell r="AN95">
            <v>1</v>
          </cell>
        </row>
        <row r="96">
          <cell r="B96" t="str">
            <v>United Nations Relief and Works Agency for Palestine Refugees in the Near East</v>
          </cell>
          <cell r="C96" t="str">
            <v>ChannelCode</v>
          </cell>
          <cell r="D96" t="str">
            <v>41130</v>
          </cell>
          <cell r="E96">
            <v>30000</v>
          </cell>
          <cell r="F96">
            <v>0</v>
          </cell>
          <cell r="G96">
            <v>483.50900000000001</v>
          </cell>
          <cell r="H96">
            <v>1</v>
          </cell>
          <cell r="I96">
            <v>483.50900000000001</v>
          </cell>
          <cell r="J96">
            <v>1</v>
          </cell>
          <cell r="K96">
            <v>34038.832459999998</v>
          </cell>
          <cell r="L96">
            <v>0</v>
          </cell>
          <cell r="M96">
            <v>0</v>
          </cell>
          <cell r="N96">
            <v>0</v>
          </cell>
          <cell r="O96">
            <v>34038.832459999998</v>
          </cell>
          <cell r="P96">
            <v>0</v>
          </cell>
          <cell r="Q96">
            <v>64038.832459999991</v>
          </cell>
          <cell r="R96">
            <v>0</v>
          </cell>
          <cell r="S96">
            <v>483.50900000000001</v>
          </cell>
          <cell r="T96">
            <v>1</v>
          </cell>
          <cell r="U96">
            <v>483.50900000000001</v>
          </cell>
          <cell r="V96">
            <v>1</v>
          </cell>
          <cell r="W96">
            <v>21000</v>
          </cell>
          <cell r="X96">
            <v>0</v>
          </cell>
          <cell r="Y96">
            <v>0</v>
          </cell>
          <cell r="Z96">
            <v>0</v>
          </cell>
          <cell r="AA96">
            <v>21000</v>
          </cell>
          <cell r="AB96">
            <v>0</v>
          </cell>
          <cell r="AC96">
            <v>33434.989390000002</v>
          </cell>
          <cell r="AD96">
            <v>0</v>
          </cell>
          <cell r="AE96">
            <v>0</v>
          </cell>
          <cell r="AF96">
            <v>0</v>
          </cell>
          <cell r="AG96">
            <v>33434.989390000002</v>
          </cell>
          <cell r="AH96">
            <v>0</v>
          </cell>
          <cell r="AI96">
            <v>54434.989389999995</v>
          </cell>
          <cell r="AJ96">
            <v>0</v>
          </cell>
          <cell r="AK96">
            <v>0</v>
          </cell>
          <cell r="AL96">
            <v>0</v>
          </cell>
          <cell r="AM96">
            <v>54434.989389999995</v>
          </cell>
          <cell r="AN96">
            <v>0</v>
          </cell>
        </row>
        <row r="97">
          <cell r="B97" t="str">
            <v>United Nations Voluntary Fund for Victims of Torture</v>
          </cell>
          <cell r="C97" t="str">
            <v>ChannelCode</v>
          </cell>
          <cell r="D97" t="str">
            <v>41138</v>
          </cell>
          <cell r="E97">
            <v>0</v>
          </cell>
          <cell r="F97">
            <v>0</v>
          </cell>
          <cell r="G97">
            <v>483.50900000000001</v>
          </cell>
          <cell r="H97">
            <v>1</v>
          </cell>
          <cell r="I97">
            <v>483.50900000000001</v>
          </cell>
          <cell r="J97">
            <v>1</v>
          </cell>
          <cell r="K97">
            <v>0</v>
          </cell>
          <cell r="L97">
            <v>0</v>
          </cell>
          <cell r="M97">
            <v>0</v>
          </cell>
          <cell r="N97">
            <v>0</v>
          </cell>
          <cell r="O97">
            <v>0</v>
          </cell>
          <cell r="P97">
            <v>0</v>
          </cell>
          <cell r="Q97">
            <v>15434.507580000001</v>
          </cell>
          <cell r="R97">
            <v>1</v>
          </cell>
          <cell r="S97">
            <v>395</v>
          </cell>
          <cell r="T97">
            <v>1</v>
          </cell>
          <cell r="U97">
            <v>15829.50758</v>
          </cell>
          <cell r="V97">
            <v>1</v>
          </cell>
          <cell r="W97">
            <v>6498.6333599999998</v>
          </cell>
          <cell r="X97">
            <v>1</v>
          </cell>
          <cell r="Y97">
            <v>346.33367999999996</v>
          </cell>
          <cell r="Z97">
            <v>1</v>
          </cell>
          <cell r="AA97">
            <v>6844.9670399999995</v>
          </cell>
          <cell r="AB97">
            <v>1</v>
          </cell>
          <cell r="AC97">
            <v>0</v>
          </cell>
          <cell r="AD97">
            <v>0</v>
          </cell>
          <cell r="AE97">
            <v>0</v>
          </cell>
          <cell r="AF97">
            <v>0</v>
          </cell>
          <cell r="AG97">
            <v>0</v>
          </cell>
          <cell r="AH97">
            <v>0</v>
          </cell>
          <cell r="AI97">
            <v>6498.6333599999998</v>
          </cell>
          <cell r="AJ97">
            <v>1</v>
          </cell>
          <cell r="AK97">
            <v>346.33367999999996</v>
          </cell>
          <cell r="AL97">
            <v>1</v>
          </cell>
          <cell r="AM97">
            <v>6844.9670399999995</v>
          </cell>
          <cell r="AN97">
            <v>1</v>
          </cell>
        </row>
        <row r="98">
          <cell r="B98" t="str">
            <v>World Bank Group (WB)</v>
          </cell>
          <cell r="C98" t="str">
            <v>ChannelCode</v>
          </cell>
          <cell r="D98" t="str">
            <v>44000</v>
          </cell>
          <cell r="E98">
            <v>15434.507580000001</v>
          </cell>
          <cell r="F98">
            <v>0</v>
          </cell>
          <cell r="G98">
            <v>395</v>
          </cell>
          <cell r="H98">
            <v>0</v>
          </cell>
          <cell r="I98">
            <v>15829.50758</v>
          </cell>
          <cell r="J98">
            <v>0</v>
          </cell>
          <cell r="K98">
            <v>0</v>
          </cell>
          <cell r="L98">
            <v>0</v>
          </cell>
          <cell r="M98">
            <v>403.73543999999993</v>
          </cell>
          <cell r="N98">
            <v>1</v>
          </cell>
          <cell r="O98">
            <v>403.73543999999993</v>
          </cell>
          <cell r="P98">
            <v>1</v>
          </cell>
          <cell r="Q98">
            <v>15434.507580000001</v>
          </cell>
          <cell r="R98">
            <v>0</v>
          </cell>
          <cell r="S98">
            <v>403.73543999999993</v>
          </cell>
          <cell r="T98">
            <v>1</v>
          </cell>
          <cell r="U98">
            <v>403.73543999999993</v>
          </cell>
          <cell r="V98">
            <v>1</v>
          </cell>
          <cell r="W98">
            <v>6498.6333599999998</v>
          </cell>
          <cell r="X98">
            <v>0</v>
          </cell>
          <cell r="Y98">
            <v>346.33367999999996</v>
          </cell>
          <cell r="Z98">
            <v>0</v>
          </cell>
          <cell r="AA98">
            <v>6844.9670399999995</v>
          </cell>
          <cell r="AB98">
            <v>0</v>
          </cell>
          <cell r="AC98">
            <v>0</v>
          </cell>
          <cell r="AD98">
            <v>0</v>
          </cell>
          <cell r="AE98">
            <v>452.93822999999998</v>
          </cell>
          <cell r="AF98">
            <v>1</v>
          </cell>
          <cell r="AG98">
            <v>452.93822999999998</v>
          </cell>
          <cell r="AH98">
            <v>1</v>
          </cell>
          <cell r="AI98">
            <v>6498.6333599999998</v>
          </cell>
          <cell r="AJ98">
            <v>0</v>
          </cell>
          <cell r="AK98">
            <v>452.93822999999998</v>
          </cell>
          <cell r="AL98">
            <v>1</v>
          </cell>
          <cell r="AM98">
            <v>452.93822999999998</v>
          </cell>
          <cell r="AN98">
            <v>1</v>
          </cell>
        </row>
        <row r="99">
          <cell r="B99" t="str">
            <v>World Customs Organisation Customs Co-operation Fund</v>
          </cell>
          <cell r="C99" t="str">
            <v>ChannelCode</v>
          </cell>
          <cell r="D99" t="str">
            <v>47139</v>
          </cell>
          <cell r="E99">
            <v>0</v>
          </cell>
          <cell r="F99">
            <v>0</v>
          </cell>
          <cell r="G99">
            <v>0</v>
          </cell>
          <cell r="H99">
            <v>0</v>
          </cell>
          <cell r="I99">
            <v>225896.00680000003</v>
          </cell>
          <cell r="J99">
            <v>1</v>
          </cell>
          <cell r="K99">
            <v>40000</v>
          </cell>
          <cell r="L99">
            <v>1</v>
          </cell>
          <cell r="M99">
            <v>403.73543999999993</v>
          </cell>
          <cell r="N99">
            <v>0</v>
          </cell>
          <cell r="O99">
            <v>40000</v>
          </cell>
          <cell r="P99">
            <v>1</v>
          </cell>
          <cell r="Q99">
            <v>265896.00680000003</v>
          </cell>
          <cell r="R99">
            <v>1</v>
          </cell>
          <cell r="S99">
            <v>403.73543999999993</v>
          </cell>
          <cell r="T99">
            <v>0</v>
          </cell>
          <cell r="U99">
            <v>265896.00680000003</v>
          </cell>
          <cell r="V99">
            <v>1</v>
          </cell>
          <cell r="W99">
            <v>227742.62070000003</v>
          </cell>
          <cell r="X99">
            <v>1</v>
          </cell>
          <cell r="Y99">
            <v>0</v>
          </cell>
          <cell r="Z99">
            <v>0</v>
          </cell>
          <cell r="AA99">
            <v>227742.62070000003</v>
          </cell>
          <cell r="AB99">
            <v>1</v>
          </cell>
          <cell r="AC99">
            <v>40000</v>
          </cell>
          <cell r="AD99">
            <v>1</v>
          </cell>
          <cell r="AE99">
            <v>452.93822999999998</v>
          </cell>
          <cell r="AF99">
            <v>0</v>
          </cell>
          <cell r="AG99">
            <v>40000</v>
          </cell>
          <cell r="AH99">
            <v>1</v>
          </cell>
          <cell r="AI99">
            <v>267742.62070000003</v>
          </cell>
          <cell r="AJ99">
            <v>1</v>
          </cell>
          <cell r="AK99">
            <v>452.93822999999998</v>
          </cell>
          <cell r="AL99">
            <v>0</v>
          </cell>
          <cell r="AM99">
            <v>267742.62070000003</v>
          </cell>
          <cell r="AN99">
            <v>1</v>
          </cell>
        </row>
        <row r="100">
          <cell r="B100" t="str">
            <v>World Food Programme</v>
          </cell>
          <cell r="C100" t="str">
            <v>ChannelCode</v>
          </cell>
          <cell r="D100" t="str">
            <v>41140</v>
          </cell>
          <cell r="E100">
            <v>225896.00680000003</v>
          </cell>
          <cell r="F100">
            <v>0</v>
          </cell>
          <cell r="G100">
            <v>3578.1660000000002</v>
          </cell>
          <cell r="H100">
            <v>1</v>
          </cell>
          <cell r="I100">
            <v>3578.1660000000002</v>
          </cell>
          <cell r="J100">
            <v>1</v>
          </cell>
          <cell r="K100">
            <v>40000</v>
          </cell>
          <cell r="L100">
            <v>0</v>
          </cell>
          <cell r="M100">
            <v>11833.70312</v>
          </cell>
          <cell r="N100">
            <v>1</v>
          </cell>
          <cell r="O100">
            <v>11833.70312</v>
          </cell>
          <cell r="P100">
            <v>1</v>
          </cell>
          <cell r="Q100">
            <v>265896.00680000003</v>
          </cell>
          <cell r="R100">
            <v>0</v>
          </cell>
          <cell r="S100">
            <v>15411.869119999999</v>
          </cell>
          <cell r="T100">
            <v>1</v>
          </cell>
          <cell r="U100">
            <v>15411.869119999999</v>
          </cell>
          <cell r="V100">
            <v>1</v>
          </cell>
          <cell r="W100">
            <v>227742.62070000003</v>
          </cell>
          <cell r="X100">
            <v>0</v>
          </cell>
          <cell r="Y100">
            <v>0</v>
          </cell>
          <cell r="Z100">
            <v>0</v>
          </cell>
          <cell r="AA100">
            <v>227742.62070000003</v>
          </cell>
          <cell r="AB100">
            <v>0</v>
          </cell>
          <cell r="AC100">
            <v>40000</v>
          </cell>
          <cell r="AD100">
            <v>0</v>
          </cell>
          <cell r="AE100">
            <v>11999.832234400001</v>
          </cell>
          <cell r="AF100">
            <v>1</v>
          </cell>
          <cell r="AG100">
            <v>11999.832234400001</v>
          </cell>
          <cell r="AH100">
            <v>1</v>
          </cell>
          <cell r="AI100">
            <v>267742.62070000003</v>
          </cell>
          <cell r="AJ100">
            <v>0</v>
          </cell>
          <cell r="AK100">
            <v>11999.832234400001</v>
          </cell>
          <cell r="AL100">
            <v>1</v>
          </cell>
          <cell r="AM100">
            <v>11999.832234400001</v>
          </cell>
          <cell r="AN100">
            <v>1</v>
          </cell>
        </row>
        <row r="101">
          <cell r="B101" t="str">
            <v>World Health Organisation - assessed contributions</v>
          </cell>
          <cell r="C101" t="str">
            <v>ChannelCode</v>
          </cell>
          <cell r="D101" t="str">
            <v>41307</v>
          </cell>
          <cell r="E101">
            <v>0</v>
          </cell>
          <cell r="F101">
            <v>0</v>
          </cell>
          <cell r="G101">
            <v>3578.1660000000002</v>
          </cell>
          <cell r="H101">
            <v>0</v>
          </cell>
          <cell r="I101">
            <v>98572.761220000015</v>
          </cell>
          <cell r="J101">
            <v>1</v>
          </cell>
          <cell r="K101">
            <v>14500</v>
          </cell>
          <cell r="L101">
            <v>1</v>
          </cell>
          <cell r="M101">
            <v>11833.70312</v>
          </cell>
          <cell r="N101">
            <v>0</v>
          </cell>
          <cell r="O101">
            <v>14500</v>
          </cell>
          <cell r="P101">
            <v>1</v>
          </cell>
          <cell r="Q101">
            <v>113072.76122000003</v>
          </cell>
          <cell r="R101">
            <v>1</v>
          </cell>
          <cell r="S101">
            <v>15411.869119999999</v>
          </cell>
          <cell r="T101">
            <v>0</v>
          </cell>
          <cell r="U101">
            <v>113072.76122000003</v>
          </cell>
          <cell r="V101">
            <v>1</v>
          </cell>
          <cell r="W101">
            <v>84204.175969999997</v>
          </cell>
          <cell r="X101">
            <v>1</v>
          </cell>
          <cell r="Y101">
            <v>4466.3001299999996</v>
          </cell>
          <cell r="Z101">
            <v>1</v>
          </cell>
          <cell r="AA101">
            <v>88670.476100000014</v>
          </cell>
          <cell r="AB101">
            <v>1</v>
          </cell>
          <cell r="AC101">
            <v>14500</v>
          </cell>
          <cell r="AD101">
            <v>1</v>
          </cell>
          <cell r="AE101">
            <v>11999.832234400001</v>
          </cell>
          <cell r="AF101">
            <v>0</v>
          </cell>
          <cell r="AG101">
            <v>14500</v>
          </cell>
          <cell r="AH101">
            <v>1</v>
          </cell>
          <cell r="AI101">
            <v>98704.175969999997</v>
          </cell>
          <cell r="AJ101">
            <v>1</v>
          </cell>
          <cell r="AK101">
            <v>4466.3001299999996</v>
          </cell>
          <cell r="AL101">
            <v>1</v>
          </cell>
          <cell r="AM101">
            <v>103170.4761</v>
          </cell>
          <cell r="AN101">
            <v>1</v>
          </cell>
        </row>
        <row r="102">
          <cell r="B102" t="str">
            <v>World Health Organisation - core voluntary contributions account</v>
          </cell>
          <cell r="C102" t="str">
            <v>ChannelCode</v>
          </cell>
          <cell r="D102" t="str">
            <v>41143</v>
          </cell>
          <cell r="E102">
            <v>98572.761220000015</v>
          </cell>
          <cell r="F102">
            <v>1</v>
          </cell>
          <cell r="G102">
            <v>0</v>
          </cell>
          <cell r="H102">
            <v>0</v>
          </cell>
          <cell r="I102">
            <v>827.47297000000003</v>
          </cell>
          <cell r="J102">
            <v>1</v>
          </cell>
          <cell r="K102">
            <v>14500</v>
          </cell>
          <cell r="L102">
            <v>0</v>
          </cell>
          <cell r="M102">
            <v>0</v>
          </cell>
          <cell r="N102">
            <v>0</v>
          </cell>
          <cell r="O102">
            <v>14500</v>
          </cell>
          <cell r="P102">
            <v>0</v>
          </cell>
          <cell r="Q102">
            <v>827.47297000000003</v>
          </cell>
          <cell r="R102">
            <v>1</v>
          </cell>
          <cell r="S102">
            <v>0</v>
          </cell>
          <cell r="T102">
            <v>0</v>
          </cell>
          <cell r="U102">
            <v>827.47297000000003</v>
          </cell>
          <cell r="V102">
            <v>1</v>
          </cell>
          <cell r="W102">
            <v>84204.175969999997</v>
          </cell>
          <cell r="X102">
            <v>0</v>
          </cell>
          <cell r="Y102">
            <v>4466.3001299999996</v>
          </cell>
          <cell r="Z102">
            <v>0</v>
          </cell>
          <cell r="AA102">
            <v>88670.476100000014</v>
          </cell>
          <cell r="AB102">
            <v>0</v>
          </cell>
          <cell r="AC102">
            <v>14500</v>
          </cell>
          <cell r="AD102">
            <v>0</v>
          </cell>
          <cell r="AE102">
            <v>0</v>
          </cell>
          <cell r="AF102">
            <v>0</v>
          </cell>
          <cell r="AG102">
            <v>14500</v>
          </cell>
          <cell r="AH102">
            <v>0</v>
          </cell>
          <cell r="AI102">
            <v>98704.175969999997</v>
          </cell>
          <cell r="AJ102">
            <v>0</v>
          </cell>
          <cell r="AK102">
            <v>4466.3001299999996</v>
          </cell>
          <cell r="AL102">
            <v>0</v>
          </cell>
          <cell r="AM102">
            <v>103170.4761</v>
          </cell>
          <cell r="AN102">
            <v>0</v>
          </cell>
        </row>
        <row r="103">
          <cell r="B103" t="str">
            <v>World Trade Organisation</v>
          </cell>
          <cell r="C103" t="str">
            <v>ChannelCode</v>
          </cell>
          <cell r="D103" t="str">
            <v>45000</v>
          </cell>
          <cell r="E103">
            <v>827.47297000000003</v>
          </cell>
          <cell r="F103">
            <v>1</v>
          </cell>
          <cell r="G103">
            <v>0</v>
          </cell>
          <cell r="H103">
            <v>0</v>
          </cell>
          <cell r="I103">
            <v>827.47297000000003</v>
          </cell>
          <cell r="J103">
            <v>1</v>
          </cell>
          <cell r="K103">
            <v>0</v>
          </cell>
          <cell r="L103">
            <v>0</v>
          </cell>
          <cell r="M103">
            <v>0</v>
          </cell>
          <cell r="N103">
            <v>0</v>
          </cell>
          <cell r="O103">
            <v>0</v>
          </cell>
          <cell r="P103">
            <v>0</v>
          </cell>
          <cell r="Q103">
            <v>827.47297000000003</v>
          </cell>
          <cell r="R103">
            <v>1</v>
          </cell>
          <cell r="S103">
            <v>0</v>
          </cell>
          <cell r="T103">
            <v>0</v>
          </cell>
          <cell r="U103">
            <v>827.47297000000003</v>
          </cell>
          <cell r="V103">
            <v>1</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sheetData>
      <sheetData sheetId="58" refreshError="1"/>
      <sheetData sheetId="59" refreshError="1"/>
      <sheetData sheetId="6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Table_1"/>
      <sheetName val="RAW_Table_2"/>
      <sheetName val="Table_2"/>
      <sheetName val="RAW_Table_3"/>
      <sheetName val="Table_3"/>
      <sheetName val="RAW_Table_4"/>
      <sheetName val="Table_4"/>
      <sheetName val="RAW_Table_5"/>
      <sheetName val="Table_5"/>
      <sheetName val="RAW_Table_6"/>
      <sheetName val="SPSS_table_6"/>
      <sheetName val="Table_6"/>
      <sheetName val="RAW_TABLE_7"/>
      <sheetName val="Table_7"/>
      <sheetName val="RAW_TABLE_8_&amp;_A6a"/>
      <sheetName val="Table_8"/>
      <sheetName val="Table_9"/>
      <sheetName val="RAW_TABLE_10"/>
      <sheetName val="Table_10"/>
      <sheetName val="Table_C1"/>
      <sheetName val="Table_C2"/>
      <sheetName val="Table_C7"/>
      <sheetName val="RAW_Table_C8"/>
      <sheetName val="Table_C8"/>
      <sheetName val="RAW_Table_C9"/>
      <sheetName val="Table_C9"/>
      <sheetName val="Table_C10"/>
      <sheetName val="RAW_Table_C11"/>
      <sheetName val="Table_C11"/>
      <sheetName val="Table_A1a"/>
      <sheetName val="Table_A2"/>
      <sheetName val="Table_A3"/>
      <sheetName val="RAW_Table_A4a"/>
      <sheetName val="Table_A4a"/>
      <sheetName val="RAW_Table_A4b"/>
      <sheetName val="Table_A4b"/>
      <sheetName val="RAW_Table_A4c"/>
      <sheetName val="Table_A4c"/>
      <sheetName val="RAW_Table_A4d"/>
      <sheetName val="Table_A4d"/>
      <sheetName val="RAW_Table_A4e"/>
      <sheetName val="Table_A4e"/>
      <sheetName val="Raw_Table_A4f"/>
      <sheetName val="Table_A4f"/>
      <sheetName val="Commonwealth"/>
      <sheetName val="New_commonwealth_table"/>
      <sheetName val="Raw_Table_A5"/>
      <sheetName val="Table_A5"/>
      <sheetName val="Table_A6a"/>
      <sheetName val="Table_A8"/>
      <sheetName val="Table_A9"/>
      <sheetName val="Table_A10"/>
      <sheetName val="Table 1"/>
      <sheetName val="RAW Table 2"/>
      <sheetName val="Table 2"/>
      <sheetName val="RAW Table 3"/>
      <sheetName val="Table 3"/>
      <sheetName val="RAW Table 4"/>
      <sheetName val="Table 4"/>
      <sheetName val="RAW Table 5"/>
      <sheetName val="Table 5"/>
      <sheetName val="RAW Table 6"/>
      <sheetName val="SPSS_table 6"/>
      <sheetName val="Table 6"/>
      <sheetName val="RAW TABLE 7"/>
      <sheetName val="Table 7"/>
      <sheetName val="RAW TABLE 8 &amp; A6a"/>
      <sheetName val="Table 8"/>
      <sheetName val="Table 9"/>
      <sheetName val="RAW TABLE 10"/>
      <sheetName val="Table 10"/>
      <sheetName val="Table C1"/>
      <sheetName val="Table C2"/>
      <sheetName val="Table C7"/>
      <sheetName val="RAW Table C8"/>
      <sheetName val="Table C8"/>
      <sheetName val="RAW Table C9"/>
      <sheetName val="Table C9"/>
      <sheetName val="Table C10"/>
      <sheetName val="RAW Table C11"/>
      <sheetName val="Table C11"/>
      <sheetName val="Table A1a"/>
      <sheetName val="Table A2"/>
      <sheetName val="Table A3"/>
      <sheetName val="RAW Table A4a"/>
      <sheetName val="Table A4a"/>
      <sheetName val="RAW Table A4b"/>
      <sheetName val="Table A4b"/>
      <sheetName val="RAW Table A4c"/>
      <sheetName val="Table A4c"/>
      <sheetName val="RAW Table A4d"/>
      <sheetName val="Table A4d"/>
      <sheetName val="RAW Table A4e"/>
      <sheetName val="Table A4e"/>
      <sheetName val="Raw Table A4f"/>
      <sheetName val="Table A4f"/>
      <sheetName val="New commonwealth table"/>
      <sheetName val="Raw Table A5"/>
      <sheetName val="Table A5"/>
      <sheetName val="Table A6a"/>
      <sheetName val="Table A8"/>
      <sheetName val="Table A9"/>
      <sheetName val="Table A10"/>
      <sheetName val="Table_11"/>
      <sheetName val="Table_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t="str">
            <v>Afghanistan</v>
          </cell>
          <cell r="C7">
            <v>135916.79000000004</v>
          </cell>
          <cell r="D7">
            <v>72334.23</v>
          </cell>
          <cell r="E7">
            <v>208251.02000000002</v>
          </cell>
          <cell r="F7">
            <v>76926.803060000035</v>
          </cell>
          <cell r="G7">
            <v>75126.210116999981</v>
          </cell>
          <cell r="H7">
            <v>152053.01317700002</v>
          </cell>
          <cell r="I7">
            <v>190690.24527999997</v>
          </cell>
          <cell r="J7">
            <v>73438.600996000008</v>
          </cell>
          <cell r="K7">
            <v>264128.84627599997</v>
          </cell>
          <cell r="L7">
            <v>183988.67874000006</v>
          </cell>
          <cell r="M7">
            <v>89812.475665999998</v>
          </cell>
          <cell r="N7">
            <v>273801.15440600005</v>
          </cell>
          <cell r="O7">
            <v>163156.42005999995</v>
          </cell>
          <cell r="P7">
            <v>48695.472360350002</v>
          </cell>
          <cell r="Q7">
            <v>211851.89242034993</v>
          </cell>
          <cell r="R7">
            <v>178098.84663000004</v>
          </cell>
          <cell r="S7">
            <v>19444.270806</v>
          </cell>
          <cell r="T7">
            <v>197543.11743600003</v>
          </cell>
          <cell r="U7">
            <v>199632.18441000002</v>
          </cell>
          <cell r="V7">
            <v>100295.37127799998</v>
          </cell>
          <cell r="W7">
            <v>299927.55568799999</v>
          </cell>
        </row>
        <row r="8">
          <cell r="B8" t="str">
            <v>Africa, regional</v>
          </cell>
          <cell r="C8">
            <v>108786.68000000005</v>
          </cell>
          <cell r="D8">
            <v>44816.610000000008</v>
          </cell>
          <cell r="E8">
            <v>153603.29000000007</v>
          </cell>
          <cell r="F8">
            <v>121707.81561999988</v>
          </cell>
          <cell r="G8">
            <v>-8574.1339799999987</v>
          </cell>
          <cell r="H8">
            <v>113133.68163999988</v>
          </cell>
          <cell r="I8">
            <v>76659.114840000053</v>
          </cell>
          <cell r="J8">
            <v>14204.045093000001</v>
          </cell>
          <cell r="K8">
            <v>90863.159933000046</v>
          </cell>
          <cell r="L8">
            <v>102644.20923000002</v>
          </cell>
          <cell r="M8">
            <v>43998.003045000005</v>
          </cell>
          <cell r="N8">
            <v>146642.21227500003</v>
          </cell>
          <cell r="O8">
            <v>106290.18285000001</v>
          </cell>
          <cell r="P8">
            <v>27716.578509999992</v>
          </cell>
          <cell r="Q8">
            <v>134006.76136</v>
          </cell>
          <cell r="R8">
            <v>182333.91030000005</v>
          </cell>
          <cell r="S8">
            <v>37291.238292000002</v>
          </cell>
          <cell r="T8">
            <v>219625.14859200004</v>
          </cell>
          <cell r="U8">
            <v>166762.40899000003</v>
          </cell>
          <cell r="V8">
            <v>58437.034500387745</v>
          </cell>
          <cell r="W8">
            <v>225199.44349038776</v>
          </cell>
        </row>
        <row r="9">
          <cell r="B9" t="str">
            <v>Albania</v>
          </cell>
          <cell r="C9">
            <v>682.6</v>
          </cell>
          <cell r="D9">
            <v>719.49</v>
          </cell>
          <cell r="E9">
            <v>1402.0900000000001</v>
          </cell>
          <cell r="F9">
            <v>22.814</v>
          </cell>
          <cell r="G9">
            <v>537.42921000000001</v>
          </cell>
          <cell r="H9">
            <v>560.24320999999998</v>
          </cell>
          <cell r="I9">
            <v>0</v>
          </cell>
          <cell r="J9">
            <v>424.76212900000002</v>
          </cell>
          <cell r="K9">
            <v>424.76212900000002</v>
          </cell>
          <cell r="L9">
            <v>0</v>
          </cell>
          <cell r="M9">
            <v>642.64228600000001</v>
          </cell>
          <cell r="N9">
            <v>642.64228600000001</v>
          </cell>
          <cell r="O9">
            <v>0</v>
          </cell>
          <cell r="P9">
            <v>758.54255999999998</v>
          </cell>
          <cell r="Q9">
            <v>758.54255999999998</v>
          </cell>
          <cell r="R9">
            <v>0</v>
          </cell>
          <cell r="S9">
            <v>540.39740600000016</v>
          </cell>
          <cell r="T9">
            <v>540.39740600000016</v>
          </cell>
          <cell r="U9">
            <v>0</v>
          </cell>
          <cell r="V9">
            <v>658.53986900000007</v>
          </cell>
          <cell r="W9">
            <v>658.53986900000007</v>
          </cell>
        </row>
        <row r="10">
          <cell r="B10" t="str">
            <v>Algeria</v>
          </cell>
          <cell r="C10">
            <v>0</v>
          </cell>
          <cell r="D10">
            <v>2314.2999999999997</v>
          </cell>
          <cell r="E10">
            <v>2314.2999999999997</v>
          </cell>
          <cell r="F10">
            <v>0</v>
          </cell>
          <cell r="G10">
            <v>1422.9169300000003</v>
          </cell>
          <cell r="H10">
            <v>1422.9169300000003</v>
          </cell>
          <cell r="I10">
            <v>0</v>
          </cell>
          <cell r="J10">
            <v>901.17241100000001</v>
          </cell>
          <cell r="K10">
            <v>901.17241100000001</v>
          </cell>
          <cell r="L10">
            <v>0</v>
          </cell>
          <cell r="M10">
            <v>2150.5037230000007</v>
          </cell>
          <cell r="N10">
            <v>2150.5037230000007</v>
          </cell>
          <cell r="O10">
            <v>0</v>
          </cell>
          <cell r="P10">
            <v>3111.4913099999994</v>
          </cell>
          <cell r="Q10">
            <v>3111.4913099999994</v>
          </cell>
          <cell r="R10">
            <v>0</v>
          </cell>
          <cell r="S10">
            <v>9772.3350069999942</v>
          </cell>
          <cell r="T10">
            <v>9772.3350069999942</v>
          </cell>
          <cell r="U10">
            <v>0</v>
          </cell>
          <cell r="V10">
            <v>2675.5655870000001</v>
          </cell>
          <cell r="W10">
            <v>2675.5655870000001</v>
          </cell>
        </row>
        <row r="11">
          <cell r="B11" t="str">
            <v>America, regional</v>
          </cell>
          <cell r="C11">
            <v>0</v>
          </cell>
          <cell r="D11">
            <v>0</v>
          </cell>
          <cell r="E11">
            <v>0</v>
          </cell>
          <cell r="F11">
            <v>0</v>
          </cell>
          <cell r="G11">
            <v>6329.5297930000006</v>
          </cell>
          <cell r="H11">
            <v>6329.5297930000006</v>
          </cell>
          <cell r="I11">
            <v>0</v>
          </cell>
          <cell r="J11">
            <v>89.075451999999999</v>
          </cell>
          <cell r="K11">
            <v>89.075451999999999</v>
          </cell>
          <cell r="L11">
            <v>0</v>
          </cell>
          <cell r="M11">
            <v>56.94987900000001</v>
          </cell>
          <cell r="N11">
            <v>56.94987900000001</v>
          </cell>
          <cell r="O11">
            <v>0</v>
          </cell>
          <cell r="P11">
            <v>94.882314000000008</v>
          </cell>
          <cell r="Q11">
            <v>94.882314000000008</v>
          </cell>
          <cell r="R11">
            <v>0</v>
          </cell>
          <cell r="S11">
            <v>61.193361999999993</v>
          </cell>
          <cell r="T11">
            <v>61.193361999999993</v>
          </cell>
          <cell r="U11">
            <v>0</v>
          </cell>
          <cell r="V11">
            <v>2311.7995300000002</v>
          </cell>
          <cell r="W11">
            <v>2311.7995300000002</v>
          </cell>
        </row>
        <row r="12">
          <cell r="B12" t="str">
            <v>Angola</v>
          </cell>
          <cell r="C12">
            <v>2763</v>
          </cell>
          <cell r="D12">
            <v>77.52000000000001</v>
          </cell>
          <cell r="E12">
            <v>2840.52</v>
          </cell>
          <cell r="F12">
            <v>1800.7754100000002</v>
          </cell>
          <cell r="G12">
            <v>8998.83079</v>
          </cell>
          <cell r="H12">
            <v>10799.6062</v>
          </cell>
          <cell r="I12">
            <v>223.40758</v>
          </cell>
          <cell r="J12">
            <v>204.79796700000003</v>
          </cell>
          <cell r="K12">
            <v>428.20554700000002</v>
          </cell>
          <cell r="L12">
            <v>0</v>
          </cell>
          <cell r="M12">
            <v>351.63065100000006</v>
          </cell>
          <cell r="N12">
            <v>351.63065100000006</v>
          </cell>
          <cell r="O12">
            <v>0</v>
          </cell>
          <cell r="P12">
            <v>358.55792400000001</v>
          </cell>
          <cell r="Q12">
            <v>358.55792400000001</v>
          </cell>
          <cell r="R12">
            <v>0</v>
          </cell>
          <cell r="S12">
            <v>915.87600099999997</v>
          </cell>
          <cell r="T12">
            <v>915.87600099999997</v>
          </cell>
          <cell r="U12">
            <v>0</v>
          </cell>
          <cell r="V12">
            <v>1296.4892760000002</v>
          </cell>
          <cell r="W12">
            <v>1296.4892760000002</v>
          </cell>
        </row>
        <row r="13">
          <cell r="B13" t="str">
            <v>Anguilla</v>
          </cell>
          <cell r="C13">
            <v>0</v>
          </cell>
          <cell r="D13">
            <v>135.65</v>
          </cell>
          <cell r="E13">
            <v>135.65</v>
          </cell>
          <cell r="F13">
            <v>0</v>
          </cell>
          <cell r="G13">
            <v>57.794069999999998</v>
          </cell>
          <cell r="H13">
            <v>57.794069999999998</v>
          </cell>
          <cell r="I13">
            <v>0</v>
          </cell>
          <cell r="J13">
            <v>244</v>
          </cell>
          <cell r="K13">
            <v>244</v>
          </cell>
          <cell r="L13">
            <v>0</v>
          </cell>
          <cell r="M13">
            <v>347.13200100000006</v>
          </cell>
          <cell r="N13">
            <v>347.13200100000006</v>
          </cell>
          <cell r="O13">
            <v>0</v>
          </cell>
          <cell r="P13">
            <v>1804.563821</v>
          </cell>
          <cell r="Q13">
            <v>1804.563821</v>
          </cell>
          <cell r="R13">
            <v>0</v>
          </cell>
          <cell r="S13">
            <v>0</v>
          </cell>
          <cell r="T13">
            <v>0</v>
          </cell>
          <cell r="U13">
            <v>0</v>
          </cell>
          <cell r="V13">
            <v>0</v>
          </cell>
          <cell r="W13">
            <v>0</v>
          </cell>
        </row>
        <row r="14">
          <cell r="B14" t="str">
            <v>Antigua and Barbuda</v>
          </cell>
          <cell r="C14">
            <v>3.65</v>
          </cell>
          <cell r="D14">
            <v>0</v>
          </cell>
          <cell r="E14">
            <v>3.65</v>
          </cell>
          <cell r="F14">
            <v>0</v>
          </cell>
          <cell r="G14">
            <v>3.1580599999999999</v>
          </cell>
          <cell r="H14">
            <v>3.1580599999999999</v>
          </cell>
          <cell r="I14">
            <v>0</v>
          </cell>
          <cell r="J14">
            <v>2.0165199999999999</v>
          </cell>
          <cell r="K14">
            <v>2.0165199999999999</v>
          </cell>
          <cell r="L14">
            <v>0</v>
          </cell>
          <cell r="M14">
            <v>3.3073600000000001</v>
          </cell>
          <cell r="N14">
            <v>3.3073600000000001</v>
          </cell>
          <cell r="O14">
            <v>0</v>
          </cell>
          <cell r="P14">
            <v>19.994600000000002</v>
          </cell>
          <cell r="Q14">
            <v>19.994600000000002</v>
          </cell>
          <cell r="R14">
            <v>0</v>
          </cell>
          <cell r="S14">
            <v>2.5698300000000001</v>
          </cell>
          <cell r="T14">
            <v>2.5698300000000001</v>
          </cell>
          <cell r="U14">
            <v>0</v>
          </cell>
          <cell r="V14">
            <v>2.5698300000000001</v>
          </cell>
          <cell r="W14">
            <v>2.5698300000000001</v>
          </cell>
        </row>
        <row r="15">
          <cell r="B15" t="str">
            <v>Argentina</v>
          </cell>
          <cell r="C15">
            <v>0</v>
          </cell>
          <cell r="D15">
            <v>632.28000000000009</v>
          </cell>
          <cell r="E15">
            <v>632.28000000000009</v>
          </cell>
          <cell r="F15">
            <v>0</v>
          </cell>
          <cell r="G15">
            <v>349.59938</v>
          </cell>
          <cell r="H15">
            <v>349.59938</v>
          </cell>
          <cell r="I15">
            <v>0</v>
          </cell>
          <cell r="J15">
            <v>742.67174100000022</v>
          </cell>
          <cell r="K15">
            <v>742.67174100000022</v>
          </cell>
          <cell r="L15">
            <v>0</v>
          </cell>
          <cell r="M15">
            <v>2041.4806610000003</v>
          </cell>
          <cell r="N15">
            <v>2041.4806610000003</v>
          </cell>
          <cell r="O15">
            <v>0</v>
          </cell>
          <cell r="P15">
            <v>946.10145499999976</v>
          </cell>
          <cell r="Q15">
            <v>946.10145499999976</v>
          </cell>
          <cell r="R15">
            <v>0</v>
          </cell>
          <cell r="S15">
            <v>960.72695399999998</v>
          </cell>
          <cell r="T15">
            <v>960.72695399999998</v>
          </cell>
          <cell r="U15">
            <v>0</v>
          </cell>
          <cell r="V15">
            <v>1576.9050350000002</v>
          </cell>
          <cell r="W15">
            <v>1576.9050350000002</v>
          </cell>
        </row>
        <row r="16">
          <cell r="B16" t="str">
            <v>Armenia</v>
          </cell>
          <cell r="C16">
            <v>266.63</v>
          </cell>
          <cell r="D16">
            <v>379.57999999999987</v>
          </cell>
          <cell r="E16">
            <v>646.20999999999981</v>
          </cell>
          <cell r="F16">
            <v>0</v>
          </cell>
          <cell r="G16">
            <v>314.95647000000002</v>
          </cell>
          <cell r="H16">
            <v>314.95647000000002</v>
          </cell>
          <cell r="I16">
            <v>0</v>
          </cell>
          <cell r="J16">
            <v>225.95739099999997</v>
          </cell>
          <cell r="K16">
            <v>225.95739099999997</v>
          </cell>
          <cell r="L16">
            <v>0</v>
          </cell>
          <cell r="M16">
            <v>832.15423999999985</v>
          </cell>
          <cell r="N16">
            <v>832.15423999999985</v>
          </cell>
          <cell r="O16">
            <v>0</v>
          </cell>
          <cell r="P16">
            <v>827.46878900000002</v>
          </cell>
          <cell r="Q16">
            <v>827.46878900000002</v>
          </cell>
          <cell r="R16">
            <v>0</v>
          </cell>
          <cell r="S16">
            <v>972.8976200000003</v>
          </cell>
          <cell r="T16">
            <v>972.8976200000003</v>
          </cell>
          <cell r="U16">
            <v>0</v>
          </cell>
          <cell r="V16">
            <v>1187.8566470000001</v>
          </cell>
          <cell r="W16">
            <v>1187.8566470000001</v>
          </cell>
        </row>
        <row r="17">
          <cell r="B17" t="str">
            <v>Asia, regional</v>
          </cell>
          <cell r="C17">
            <v>3753.93</v>
          </cell>
          <cell r="D17">
            <v>3712.11</v>
          </cell>
          <cell r="E17">
            <v>7466.04</v>
          </cell>
          <cell r="F17">
            <v>9695.4990500000022</v>
          </cell>
          <cell r="G17">
            <v>14264.78673</v>
          </cell>
          <cell r="H17">
            <v>23960.285780000002</v>
          </cell>
          <cell r="I17">
            <v>23912.325400000002</v>
          </cell>
          <cell r="J17">
            <v>5289.623423</v>
          </cell>
          <cell r="K17">
            <v>29201.948823000002</v>
          </cell>
          <cell r="L17">
            <v>13653.764519999999</v>
          </cell>
          <cell r="M17">
            <v>6313.3942770000003</v>
          </cell>
          <cell r="N17">
            <v>19967.158797</v>
          </cell>
          <cell r="O17">
            <v>23596.762540000003</v>
          </cell>
          <cell r="P17">
            <v>9470.5483359999944</v>
          </cell>
          <cell r="Q17">
            <v>33067.310875999996</v>
          </cell>
          <cell r="R17">
            <v>42535.44102999998</v>
          </cell>
          <cell r="S17">
            <v>298.1954975000001</v>
          </cell>
          <cell r="T17">
            <v>42833.636527499977</v>
          </cell>
          <cell r="U17">
            <v>51729.382969999991</v>
          </cell>
          <cell r="V17">
            <v>12786.176596692307</v>
          </cell>
          <cell r="W17">
            <v>64515.559566692296</v>
          </cell>
        </row>
        <row r="18">
          <cell r="B18" t="str">
            <v>Azerbaijan</v>
          </cell>
          <cell r="C18">
            <v>0</v>
          </cell>
          <cell r="D18">
            <v>904.63000000000022</v>
          </cell>
          <cell r="E18">
            <v>904.63000000000022</v>
          </cell>
          <cell r="F18">
            <v>0</v>
          </cell>
          <cell r="G18">
            <v>559.29586999999992</v>
          </cell>
          <cell r="H18">
            <v>559.29586999999992</v>
          </cell>
          <cell r="I18">
            <v>0</v>
          </cell>
          <cell r="J18">
            <v>597.53410199999996</v>
          </cell>
          <cell r="K18">
            <v>597.53410199999996</v>
          </cell>
          <cell r="L18">
            <v>0</v>
          </cell>
          <cell r="M18">
            <v>1335.3178619999999</v>
          </cell>
          <cell r="N18">
            <v>1335.3178619999999</v>
          </cell>
          <cell r="O18">
            <v>0</v>
          </cell>
          <cell r="P18">
            <v>2649.9030440000006</v>
          </cell>
          <cell r="Q18">
            <v>2649.9030440000006</v>
          </cell>
          <cell r="R18">
            <v>0</v>
          </cell>
          <cell r="S18">
            <v>2100.3893889999999</v>
          </cell>
          <cell r="T18">
            <v>2100.3893889999999</v>
          </cell>
          <cell r="U18">
            <v>0</v>
          </cell>
          <cell r="V18">
            <v>2444.6071649999999</v>
          </cell>
          <cell r="W18">
            <v>2444.6071649999999</v>
          </cell>
        </row>
        <row r="19">
          <cell r="B19" t="str">
            <v>Bangladesh</v>
          </cell>
          <cell r="C19">
            <v>158109.77999999997</v>
          </cell>
          <cell r="D19">
            <v>2367.9799999999996</v>
          </cell>
          <cell r="E19">
            <v>160477.75999999998</v>
          </cell>
          <cell r="F19">
            <v>144693.15148</v>
          </cell>
          <cell r="G19">
            <v>3146.3243199999997</v>
          </cell>
          <cell r="H19">
            <v>147839.47580000001</v>
          </cell>
          <cell r="I19">
            <v>226832.54989000008</v>
          </cell>
          <cell r="J19">
            <v>3114.8933430000006</v>
          </cell>
          <cell r="K19">
            <v>229947.44323300009</v>
          </cell>
          <cell r="L19">
            <v>189512.94448000001</v>
          </cell>
          <cell r="M19">
            <v>6606.8366900000037</v>
          </cell>
          <cell r="N19">
            <v>196119.78117</v>
          </cell>
          <cell r="O19">
            <v>266835.31588999991</v>
          </cell>
          <cell r="P19">
            <v>5169.7972989999971</v>
          </cell>
          <cell r="Q19">
            <v>272005.11318899988</v>
          </cell>
          <cell r="R19">
            <v>202634.31231000001</v>
          </cell>
          <cell r="S19">
            <v>5610.3657690000009</v>
          </cell>
          <cell r="T19">
            <v>208244.678079</v>
          </cell>
          <cell r="U19">
            <v>157474.62577999997</v>
          </cell>
          <cell r="V19">
            <v>6221.9712740000014</v>
          </cell>
          <cell r="W19">
            <v>163696.59705399998</v>
          </cell>
        </row>
        <row r="20">
          <cell r="B20" t="str">
            <v>Barbados</v>
          </cell>
          <cell r="C20">
            <v>7.73</v>
          </cell>
          <cell r="D20">
            <v>282.15999999999997</v>
          </cell>
          <cell r="E20">
            <v>289.89</v>
          </cell>
          <cell r="F20">
            <v>0</v>
          </cell>
          <cell r="G20">
            <v>51.918389999999995</v>
          </cell>
          <cell r="H20">
            <v>51.918389999999995</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B21" t="str">
            <v>Belarus</v>
          </cell>
          <cell r="C21">
            <v>0</v>
          </cell>
          <cell r="D21">
            <v>392.05</v>
          </cell>
          <cell r="E21">
            <v>392.05</v>
          </cell>
          <cell r="F21">
            <v>0</v>
          </cell>
          <cell r="G21">
            <v>238.15099999999998</v>
          </cell>
          <cell r="H21">
            <v>238.15099999999998</v>
          </cell>
          <cell r="I21">
            <v>0</v>
          </cell>
          <cell r="J21">
            <v>77.474360000000004</v>
          </cell>
          <cell r="K21">
            <v>77.474360000000004</v>
          </cell>
          <cell r="L21">
            <v>0</v>
          </cell>
          <cell r="M21">
            <v>554.35784300000012</v>
          </cell>
          <cell r="N21">
            <v>554.35784300000012</v>
          </cell>
          <cell r="O21">
            <v>0</v>
          </cell>
          <cell r="P21">
            <v>650.09315399999991</v>
          </cell>
          <cell r="Q21">
            <v>650.09315399999991</v>
          </cell>
          <cell r="R21">
            <v>0</v>
          </cell>
          <cell r="S21">
            <v>471.69083000000001</v>
          </cell>
          <cell r="T21">
            <v>471.69083000000001</v>
          </cell>
          <cell r="U21">
            <v>0</v>
          </cell>
          <cell r="V21">
            <v>877.51438600000017</v>
          </cell>
          <cell r="W21">
            <v>877.51438600000017</v>
          </cell>
        </row>
        <row r="22">
          <cell r="B22" t="str">
            <v>Belize</v>
          </cell>
          <cell r="C22">
            <v>13.02</v>
          </cell>
          <cell r="D22">
            <v>20.04</v>
          </cell>
          <cell r="E22">
            <v>33.06</v>
          </cell>
          <cell r="F22">
            <v>0</v>
          </cell>
          <cell r="G22">
            <v>50.956020000000002</v>
          </cell>
          <cell r="H22">
            <v>50.956020000000002</v>
          </cell>
          <cell r="I22">
            <v>0</v>
          </cell>
          <cell r="J22">
            <v>322.39805100000001</v>
          </cell>
          <cell r="K22">
            <v>322.39805100000001</v>
          </cell>
          <cell r="L22">
            <v>0</v>
          </cell>
          <cell r="M22">
            <v>142.298936</v>
          </cell>
          <cell r="N22">
            <v>142.298936</v>
          </cell>
          <cell r="O22">
            <v>0</v>
          </cell>
          <cell r="P22">
            <v>1663.727406</v>
          </cell>
          <cell r="Q22">
            <v>1663.727406</v>
          </cell>
          <cell r="R22">
            <v>0</v>
          </cell>
          <cell r="S22">
            <v>973.0457449999999</v>
          </cell>
          <cell r="T22">
            <v>973.0457449999999</v>
          </cell>
          <cell r="U22">
            <v>0</v>
          </cell>
          <cell r="V22">
            <v>1145.087393</v>
          </cell>
          <cell r="W22">
            <v>1145.087393</v>
          </cell>
        </row>
        <row r="23">
          <cell r="B23" t="str">
            <v>Benin</v>
          </cell>
          <cell r="C23">
            <v>0</v>
          </cell>
          <cell r="D23">
            <v>16.95</v>
          </cell>
          <cell r="E23">
            <v>16.95</v>
          </cell>
          <cell r="F23">
            <v>0</v>
          </cell>
          <cell r="G23">
            <v>0</v>
          </cell>
          <cell r="H23">
            <v>0</v>
          </cell>
          <cell r="I23">
            <v>44.790909999999997</v>
          </cell>
          <cell r="J23">
            <v>0</v>
          </cell>
          <cell r="K23">
            <v>44.790909999999997</v>
          </cell>
          <cell r="L23">
            <v>0</v>
          </cell>
          <cell r="M23">
            <v>16.79289</v>
          </cell>
          <cell r="N23">
            <v>16.79289</v>
          </cell>
          <cell r="O23">
            <v>0</v>
          </cell>
          <cell r="P23">
            <v>0</v>
          </cell>
          <cell r="Q23">
            <v>0</v>
          </cell>
          <cell r="R23">
            <v>0</v>
          </cell>
          <cell r="S23">
            <v>0</v>
          </cell>
          <cell r="T23">
            <v>0</v>
          </cell>
          <cell r="U23">
            <v>0</v>
          </cell>
          <cell r="V23">
            <v>0</v>
          </cell>
          <cell r="W23">
            <v>0</v>
          </cell>
        </row>
        <row r="24">
          <cell r="B24" t="str">
            <v>Bhutan</v>
          </cell>
          <cell r="C24">
            <v>0</v>
          </cell>
          <cell r="D24">
            <v>0</v>
          </cell>
          <cell r="E24">
            <v>0</v>
          </cell>
          <cell r="F24">
            <v>0</v>
          </cell>
          <cell r="G24">
            <v>0</v>
          </cell>
          <cell r="H24">
            <v>0</v>
          </cell>
          <cell r="I24">
            <v>0</v>
          </cell>
          <cell r="J24">
            <v>0</v>
          </cell>
          <cell r="K24">
            <v>0</v>
          </cell>
          <cell r="L24">
            <v>0</v>
          </cell>
          <cell r="M24">
            <v>7.3984579999999998</v>
          </cell>
          <cell r="N24">
            <v>7.3984579999999998</v>
          </cell>
          <cell r="O24">
            <v>0</v>
          </cell>
          <cell r="P24">
            <v>1.009099</v>
          </cell>
          <cell r="Q24">
            <v>1.009099</v>
          </cell>
          <cell r="R24">
            <v>0</v>
          </cell>
          <cell r="S24">
            <v>0</v>
          </cell>
          <cell r="T24">
            <v>0</v>
          </cell>
          <cell r="U24">
            <v>0</v>
          </cell>
          <cell r="V24">
            <v>75.675837999999999</v>
          </cell>
          <cell r="W24">
            <v>75.675837999999999</v>
          </cell>
        </row>
        <row r="25">
          <cell r="B25" t="str">
            <v>Bolivia</v>
          </cell>
          <cell r="C25">
            <v>82.74</v>
          </cell>
          <cell r="D25">
            <v>261.79000000000002</v>
          </cell>
          <cell r="E25">
            <v>344.53000000000003</v>
          </cell>
          <cell r="F25">
            <v>0</v>
          </cell>
          <cell r="G25">
            <v>54.217999999999989</v>
          </cell>
          <cell r="H25">
            <v>54.217999999999989</v>
          </cell>
          <cell r="I25">
            <v>0</v>
          </cell>
          <cell r="J25">
            <v>90.137861000000015</v>
          </cell>
          <cell r="K25">
            <v>90.137861000000015</v>
          </cell>
          <cell r="L25">
            <v>0</v>
          </cell>
          <cell r="M25">
            <v>643.76243799999997</v>
          </cell>
          <cell r="N25">
            <v>643.76243799999997</v>
          </cell>
          <cell r="O25">
            <v>0</v>
          </cell>
          <cell r="P25">
            <v>611.21858799999984</v>
          </cell>
          <cell r="Q25">
            <v>611.21858799999984</v>
          </cell>
          <cell r="R25">
            <v>0</v>
          </cell>
          <cell r="S25">
            <v>684.80709400000012</v>
          </cell>
          <cell r="T25">
            <v>684.80709400000012</v>
          </cell>
          <cell r="U25">
            <v>0</v>
          </cell>
          <cell r="V25">
            <v>825.80474000000004</v>
          </cell>
          <cell r="W25">
            <v>825.80474000000004</v>
          </cell>
        </row>
        <row r="26">
          <cell r="B26" t="str">
            <v>Bosnia-Herzegovina</v>
          </cell>
          <cell r="C26">
            <v>3412.8299999999995</v>
          </cell>
          <cell r="D26">
            <v>2742.7200000000007</v>
          </cell>
          <cell r="E26">
            <v>6155.55</v>
          </cell>
          <cell r="F26">
            <v>4060.8431699999996</v>
          </cell>
          <cell r="G26">
            <v>2207.3769199999997</v>
          </cell>
          <cell r="H26">
            <v>6268.2200899999989</v>
          </cell>
          <cell r="I26">
            <v>1243.59934</v>
          </cell>
          <cell r="J26">
            <v>1746.588006</v>
          </cell>
          <cell r="K26">
            <v>2990.1873459999997</v>
          </cell>
          <cell r="L26">
            <v>0</v>
          </cell>
          <cell r="M26">
            <v>2256.0411759999993</v>
          </cell>
          <cell r="N26">
            <v>2256.0411759999993</v>
          </cell>
          <cell r="O26">
            <v>0</v>
          </cell>
          <cell r="P26">
            <v>1839.475324100001</v>
          </cell>
          <cell r="Q26">
            <v>1839.475324100001</v>
          </cell>
          <cell r="R26">
            <v>0</v>
          </cell>
          <cell r="S26">
            <v>3506.1934949999995</v>
          </cell>
          <cell r="T26">
            <v>3506.1934949999995</v>
          </cell>
          <cell r="U26">
            <v>990.40334000000007</v>
          </cell>
          <cell r="V26">
            <v>3441.3392690000001</v>
          </cell>
          <cell r="W26">
            <v>4431.7426089999999</v>
          </cell>
        </row>
        <row r="27">
          <cell r="B27" t="str">
            <v>Botswana</v>
          </cell>
          <cell r="C27">
            <v>30.1</v>
          </cell>
          <cell r="D27">
            <v>564.17999999999995</v>
          </cell>
          <cell r="E27">
            <v>594.28</v>
          </cell>
          <cell r="F27">
            <v>0</v>
          </cell>
          <cell r="G27">
            <v>683.571369</v>
          </cell>
          <cell r="H27">
            <v>683.571369</v>
          </cell>
          <cell r="I27">
            <v>0</v>
          </cell>
          <cell r="J27">
            <v>974.27558899999985</v>
          </cell>
          <cell r="K27">
            <v>974.27558899999985</v>
          </cell>
          <cell r="L27">
            <v>0</v>
          </cell>
          <cell r="M27">
            <v>568.42127200000004</v>
          </cell>
          <cell r="N27">
            <v>568.42127200000004</v>
          </cell>
          <cell r="O27">
            <v>0</v>
          </cell>
          <cell r="P27">
            <v>787.99408300000005</v>
          </cell>
          <cell r="Q27">
            <v>787.99408300000005</v>
          </cell>
          <cell r="R27">
            <v>0</v>
          </cell>
          <cell r="S27">
            <v>498.48026399999998</v>
          </cell>
          <cell r="T27">
            <v>498.48026399999998</v>
          </cell>
          <cell r="U27">
            <v>1.0632299999999999</v>
          </cell>
          <cell r="V27">
            <v>1055.0031529999999</v>
          </cell>
          <cell r="W27">
            <v>1056.0663829999999</v>
          </cell>
        </row>
        <row r="28">
          <cell r="B28" t="str">
            <v>Brazil</v>
          </cell>
          <cell r="C28">
            <v>833.21</v>
          </cell>
          <cell r="D28">
            <v>7562.9500000000025</v>
          </cell>
          <cell r="E28">
            <v>8396.1600000000035</v>
          </cell>
          <cell r="F28">
            <v>271.65663000000001</v>
          </cell>
          <cell r="G28">
            <v>26104.136310000009</v>
          </cell>
          <cell r="H28">
            <v>26375.79294000001</v>
          </cell>
          <cell r="I28">
            <v>0</v>
          </cell>
          <cell r="J28">
            <v>30796.453479000007</v>
          </cell>
          <cell r="K28">
            <v>30796.453479000007</v>
          </cell>
          <cell r="L28">
            <v>0</v>
          </cell>
          <cell r="M28">
            <v>46836.009787999996</v>
          </cell>
          <cell r="N28">
            <v>46836.009787999996</v>
          </cell>
          <cell r="O28">
            <v>0</v>
          </cell>
          <cell r="P28">
            <v>5443.957779999997</v>
          </cell>
          <cell r="Q28">
            <v>5443.957779999997</v>
          </cell>
          <cell r="R28">
            <v>0</v>
          </cell>
          <cell r="S28">
            <v>10168.601850000005</v>
          </cell>
          <cell r="T28">
            <v>10168.601850000005</v>
          </cell>
          <cell r="U28">
            <v>0</v>
          </cell>
          <cell r="V28">
            <v>20886.263972000001</v>
          </cell>
          <cell r="W28">
            <v>20886.263972000001</v>
          </cell>
        </row>
        <row r="29">
          <cell r="B29" t="str">
            <v>Burkina Faso</v>
          </cell>
          <cell r="C29">
            <v>126.33</v>
          </cell>
          <cell r="D29">
            <v>0</v>
          </cell>
          <cell r="E29">
            <v>126.33</v>
          </cell>
          <cell r="F29">
            <v>52.784469999999999</v>
          </cell>
          <cell r="G29">
            <v>9.0959560000000046</v>
          </cell>
          <cell r="H29">
            <v>61.880426</v>
          </cell>
          <cell r="I29">
            <v>0</v>
          </cell>
          <cell r="J29">
            <v>510.11363999999998</v>
          </cell>
          <cell r="K29">
            <v>510.11363999999998</v>
          </cell>
          <cell r="L29">
            <v>0</v>
          </cell>
          <cell r="M29">
            <v>976.61969999999997</v>
          </cell>
          <cell r="N29">
            <v>976.61969999999997</v>
          </cell>
          <cell r="O29">
            <v>0</v>
          </cell>
          <cell r="P29">
            <v>541.90616</v>
          </cell>
          <cell r="Q29">
            <v>541.90616</v>
          </cell>
          <cell r="R29">
            <v>89.875950000000003</v>
          </cell>
          <cell r="S29">
            <v>242.12332400000003</v>
          </cell>
          <cell r="T29">
            <v>331.99927400000001</v>
          </cell>
          <cell r="U29">
            <v>0</v>
          </cell>
          <cell r="V29">
            <v>88.331000000000003</v>
          </cell>
          <cell r="W29">
            <v>88.331000000000003</v>
          </cell>
        </row>
        <row r="30">
          <cell r="B30" t="str">
            <v>Burundi</v>
          </cell>
          <cell r="C30">
            <v>9407.2000000000007</v>
          </cell>
          <cell r="D30">
            <v>14.889999999999999</v>
          </cell>
          <cell r="E30">
            <v>9422.09</v>
          </cell>
          <cell r="F30">
            <v>13016.618730000002</v>
          </cell>
          <cell r="G30">
            <v>24.387</v>
          </cell>
          <cell r="H30">
            <v>13041.005730000003</v>
          </cell>
          <cell r="I30">
            <v>11032.906539999998</v>
          </cell>
          <cell r="J30">
            <v>22.213278000000003</v>
          </cell>
          <cell r="K30">
            <v>11055.119817999997</v>
          </cell>
          <cell r="L30">
            <v>686.44362999999998</v>
          </cell>
          <cell r="M30">
            <v>47.434578000000002</v>
          </cell>
          <cell r="N30">
            <v>733.87820799999997</v>
          </cell>
          <cell r="O30">
            <v>4012.21171</v>
          </cell>
          <cell r="P30">
            <v>164.44109399999999</v>
          </cell>
          <cell r="Q30">
            <v>4176.6528040000003</v>
          </cell>
          <cell r="R30">
            <v>6006.2271000000001</v>
          </cell>
          <cell r="S30">
            <v>101.742636</v>
          </cell>
          <cell r="T30">
            <v>6107.969736</v>
          </cell>
          <cell r="U30">
            <v>0</v>
          </cell>
          <cell r="V30">
            <v>205.08368600000003</v>
          </cell>
          <cell r="W30">
            <v>205.08368600000003</v>
          </cell>
        </row>
        <row r="31">
          <cell r="B31" t="str">
            <v>Cambodia</v>
          </cell>
          <cell r="C31">
            <v>20782.640000000003</v>
          </cell>
          <cell r="D31">
            <v>133.97000000000006</v>
          </cell>
          <cell r="E31">
            <v>20916.610000000004</v>
          </cell>
          <cell r="F31">
            <v>16301.080669999996</v>
          </cell>
          <cell r="G31">
            <v>537.54883999999993</v>
          </cell>
          <cell r="H31">
            <v>16838.629509999995</v>
          </cell>
          <cell r="I31">
            <v>3182.78262</v>
          </cell>
          <cell r="J31">
            <v>622.71948399999985</v>
          </cell>
          <cell r="K31">
            <v>3805.5021039999997</v>
          </cell>
          <cell r="L31">
            <v>13760.852350000001</v>
          </cell>
          <cell r="M31">
            <v>812.96196600000019</v>
          </cell>
          <cell r="N31">
            <v>14573.814316000002</v>
          </cell>
          <cell r="O31">
            <v>9851.3296499999997</v>
          </cell>
          <cell r="P31">
            <v>1110.338534</v>
          </cell>
          <cell r="Q31">
            <v>10961.668184</v>
          </cell>
          <cell r="R31">
            <v>1246.0719999999999</v>
          </cell>
          <cell r="S31">
            <v>685.30667299999993</v>
          </cell>
          <cell r="T31">
            <v>1931.3786729999997</v>
          </cell>
          <cell r="U31">
            <v>1574.1859999999999</v>
          </cell>
          <cell r="V31">
            <v>1205.6573490000001</v>
          </cell>
          <cell r="W31">
            <v>2779.8433489999998</v>
          </cell>
        </row>
        <row r="32">
          <cell r="B32" t="str">
            <v>Cameroon</v>
          </cell>
          <cell r="C32">
            <v>736.82</v>
          </cell>
          <cell r="D32">
            <v>709.41</v>
          </cell>
          <cell r="E32">
            <v>1446.23</v>
          </cell>
          <cell r="F32">
            <v>92.68386000000001</v>
          </cell>
          <cell r="G32">
            <v>576.32622000000003</v>
          </cell>
          <cell r="H32">
            <v>669.01008000000002</v>
          </cell>
          <cell r="I32">
            <v>257.94531000000001</v>
          </cell>
          <cell r="J32">
            <v>252.72203300000001</v>
          </cell>
          <cell r="K32">
            <v>510.66734300000002</v>
          </cell>
          <cell r="L32">
            <v>258.09633000000002</v>
          </cell>
          <cell r="M32">
            <v>978.98727799999995</v>
          </cell>
          <cell r="N32">
            <v>1237.0836079999999</v>
          </cell>
          <cell r="O32">
            <v>0</v>
          </cell>
          <cell r="P32">
            <v>841.99602889999983</v>
          </cell>
          <cell r="Q32">
            <v>841.99602889999983</v>
          </cell>
          <cell r="R32">
            <v>10000</v>
          </cell>
          <cell r="S32">
            <v>43539.655697000009</v>
          </cell>
          <cell r="T32">
            <v>53539.655697000009</v>
          </cell>
          <cell r="U32">
            <v>4810.1718700000001</v>
          </cell>
          <cell r="V32">
            <v>1412.9721770000001</v>
          </cell>
          <cell r="W32">
            <v>6223.1440469999998</v>
          </cell>
        </row>
        <row r="33">
          <cell r="B33" t="str">
            <v>Cape Verde</v>
          </cell>
          <cell r="C33">
            <v>456.41</v>
          </cell>
          <cell r="D33">
            <v>0</v>
          </cell>
          <cell r="E33">
            <v>456.41</v>
          </cell>
          <cell r="F33">
            <v>581.38860999999997</v>
          </cell>
          <cell r="G33">
            <v>0</v>
          </cell>
          <cell r="H33">
            <v>581.38860999999997</v>
          </cell>
          <cell r="I33">
            <v>0</v>
          </cell>
          <cell r="J33">
            <v>18.899691000000001</v>
          </cell>
          <cell r="K33">
            <v>18.899691000000001</v>
          </cell>
          <cell r="L33">
            <v>620.42439999999999</v>
          </cell>
          <cell r="M33">
            <v>12.083409</v>
          </cell>
          <cell r="N33">
            <v>632.50780899999995</v>
          </cell>
          <cell r="O33">
            <v>0</v>
          </cell>
          <cell r="P33">
            <v>40.89479</v>
          </cell>
          <cell r="Q33">
            <v>40.89479</v>
          </cell>
          <cell r="R33">
            <v>0</v>
          </cell>
          <cell r="S33">
            <v>79.816209999999998</v>
          </cell>
          <cell r="T33">
            <v>79.816209999999998</v>
          </cell>
          <cell r="U33">
            <v>0</v>
          </cell>
          <cell r="V33">
            <v>116.81041</v>
          </cell>
          <cell r="W33">
            <v>116.81041</v>
          </cell>
        </row>
        <row r="34">
          <cell r="B34" t="str">
            <v>Central African Rep.</v>
          </cell>
          <cell r="C34">
            <v>1559.77</v>
          </cell>
          <cell r="D34">
            <v>0</v>
          </cell>
          <cell r="E34">
            <v>1559.77</v>
          </cell>
          <cell r="F34">
            <v>1500</v>
          </cell>
          <cell r="G34">
            <v>456.23252000000002</v>
          </cell>
          <cell r="H34">
            <v>1956.23252</v>
          </cell>
          <cell r="I34">
            <v>0</v>
          </cell>
          <cell r="J34">
            <v>0</v>
          </cell>
          <cell r="K34">
            <v>0</v>
          </cell>
          <cell r="L34">
            <v>0</v>
          </cell>
          <cell r="M34">
            <v>53.73724</v>
          </cell>
          <cell r="N34">
            <v>53.73724</v>
          </cell>
          <cell r="O34">
            <v>1666.114</v>
          </cell>
          <cell r="P34">
            <v>0</v>
          </cell>
          <cell r="Q34">
            <v>1666.114</v>
          </cell>
          <cell r="R34">
            <v>15796.986459999996</v>
          </cell>
          <cell r="S34">
            <v>267.63938999999999</v>
          </cell>
          <cell r="T34">
            <v>16064.625849999997</v>
          </cell>
          <cell r="U34">
            <v>18279.141040000002</v>
          </cell>
          <cell r="V34">
            <v>0</v>
          </cell>
          <cell r="W34">
            <v>18279.141040000002</v>
          </cell>
        </row>
        <row r="35">
          <cell r="B35" t="str">
            <v>Chad</v>
          </cell>
          <cell r="C35">
            <v>3563.9300000000003</v>
          </cell>
          <cell r="D35">
            <v>0</v>
          </cell>
          <cell r="E35">
            <v>3563.9300000000003</v>
          </cell>
          <cell r="F35">
            <v>1841.2369999999996</v>
          </cell>
          <cell r="G35">
            <v>9.7799999999999994</v>
          </cell>
          <cell r="H35">
            <v>1851.0169999999996</v>
          </cell>
          <cell r="I35">
            <v>239.61799999999999</v>
          </cell>
          <cell r="J35">
            <v>0</v>
          </cell>
          <cell r="K35">
            <v>239.61799999999999</v>
          </cell>
          <cell r="L35">
            <v>0</v>
          </cell>
          <cell r="M35">
            <v>58.344369999999998</v>
          </cell>
          <cell r="N35">
            <v>58.344369999999998</v>
          </cell>
          <cell r="O35">
            <v>0</v>
          </cell>
          <cell r="P35">
            <v>9.5393000000000008</v>
          </cell>
          <cell r="Q35">
            <v>9.5393000000000008</v>
          </cell>
          <cell r="R35">
            <v>0</v>
          </cell>
          <cell r="S35">
            <v>0</v>
          </cell>
          <cell r="T35">
            <v>0</v>
          </cell>
          <cell r="U35">
            <v>0</v>
          </cell>
          <cell r="V35">
            <v>0</v>
          </cell>
          <cell r="W35">
            <v>0</v>
          </cell>
        </row>
        <row r="36">
          <cell r="B36" t="str">
            <v>Chile</v>
          </cell>
          <cell r="C36">
            <v>0</v>
          </cell>
          <cell r="D36">
            <v>382.90999999999997</v>
          </cell>
          <cell r="E36">
            <v>382.90999999999997</v>
          </cell>
          <cell r="F36">
            <v>317.30696</v>
          </cell>
          <cell r="G36">
            <v>110.34591999999999</v>
          </cell>
          <cell r="H36">
            <v>427.65287999999998</v>
          </cell>
          <cell r="I36">
            <v>0</v>
          </cell>
          <cell r="J36">
            <v>343.890422</v>
          </cell>
          <cell r="K36">
            <v>343.890422</v>
          </cell>
          <cell r="L36">
            <v>0</v>
          </cell>
          <cell r="M36">
            <v>885.50832899999978</v>
          </cell>
          <cell r="N36">
            <v>885.50832899999978</v>
          </cell>
          <cell r="O36">
            <v>0</v>
          </cell>
          <cell r="P36">
            <v>1973.3985870000004</v>
          </cell>
          <cell r="Q36">
            <v>1973.3985870000004</v>
          </cell>
          <cell r="R36">
            <v>0</v>
          </cell>
          <cell r="S36">
            <v>1588.8631830000002</v>
          </cell>
          <cell r="T36">
            <v>1588.8631830000002</v>
          </cell>
          <cell r="U36">
            <v>0</v>
          </cell>
          <cell r="V36">
            <v>4653.0262009999997</v>
          </cell>
          <cell r="W36">
            <v>4653.0262009999997</v>
          </cell>
        </row>
        <row r="37">
          <cell r="B37" t="str">
            <v>China</v>
          </cell>
          <cell r="C37">
            <v>36049.23000000001</v>
          </cell>
          <cell r="D37">
            <v>39024.60000000002</v>
          </cell>
          <cell r="E37">
            <v>75073.830000000031</v>
          </cell>
          <cell r="F37">
            <v>23870.708200000008</v>
          </cell>
          <cell r="G37">
            <v>32281.722185999988</v>
          </cell>
          <cell r="H37">
            <v>56152.430385999993</v>
          </cell>
          <cell r="I37">
            <v>4360.6678399999992</v>
          </cell>
          <cell r="J37">
            <v>36100.753550000009</v>
          </cell>
          <cell r="K37">
            <v>40461.42139000001</v>
          </cell>
          <cell r="L37">
            <v>-746.54641000000004</v>
          </cell>
          <cell r="M37">
            <v>27933.111356999998</v>
          </cell>
          <cell r="N37">
            <v>27186.564946999999</v>
          </cell>
          <cell r="O37">
            <v>0</v>
          </cell>
          <cell r="P37">
            <v>-17971.022179757998</v>
          </cell>
          <cell r="Q37">
            <v>-17971.022179757998</v>
          </cell>
          <cell r="R37">
            <v>0</v>
          </cell>
          <cell r="S37">
            <v>-33600.64970699999</v>
          </cell>
          <cell r="T37">
            <v>-33600.64970699999</v>
          </cell>
          <cell r="U37">
            <v>0</v>
          </cell>
          <cell r="V37">
            <v>44641.015384999992</v>
          </cell>
          <cell r="W37">
            <v>44641.015384999992</v>
          </cell>
        </row>
        <row r="38">
          <cell r="B38" t="str">
            <v>Colombia</v>
          </cell>
          <cell r="C38">
            <v>71.569999999999993</v>
          </cell>
          <cell r="D38">
            <v>4895.68</v>
          </cell>
          <cell r="E38">
            <v>4967.25</v>
          </cell>
          <cell r="F38">
            <v>0</v>
          </cell>
          <cell r="G38">
            <v>1709.1123800000003</v>
          </cell>
          <cell r="H38">
            <v>1709.1123800000003</v>
          </cell>
          <cell r="I38">
            <v>0</v>
          </cell>
          <cell r="J38">
            <v>2719.5838250000002</v>
          </cell>
          <cell r="K38">
            <v>2719.5838250000002</v>
          </cell>
          <cell r="L38">
            <v>0</v>
          </cell>
          <cell r="M38">
            <v>25050.696337000008</v>
          </cell>
          <cell r="N38">
            <v>25050.696337000008</v>
          </cell>
          <cell r="O38">
            <v>0</v>
          </cell>
          <cell r="P38">
            <v>7186.8194419999991</v>
          </cell>
          <cell r="Q38">
            <v>7186.8194419999991</v>
          </cell>
          <cell r="R38">
            <v>0</v>
          </cell>
          <cell r="S38">
            <v>6874.150842</v>
          </cell>
          <cell r="T38">
            <v>6874.150842</v>
          </cell>
          <cell r="U38">
            <v>0</v>
          </cell>
          <cell r="V38">
            <v>40310.066625000029</v>
          </cell>
          <cell r="W38">
            <v>40310.066625000029</v>
          </cell>
        </row>
        <row r="39">
          <cell r="B39" t="str">
            <v>Comoros</v>
          </cell>
          <cell r="C39">
            <v>0</v>
          </cell>
          <cell r="D39">
            <v>0</v>
          </cell>
          <cell r="E39">
            <v>0</v>
          </cell>
          <cell r="F39">
            <v>0</v>
          </cell>
          <cell r="G39">
            <v>78.531000000000006</v>
          </cell>
          <cell r="H39">
            <v>78.531000000000006</v>
          </cell>
          <cell r="I39">
            <v>0</v>
          </cell>
          <cell r="J39">
            <v>74.863</v>
          </cell>
          <cell r="K39">
            <v>74.863</v>
          </cell>
          <cell r="L39">
            <v>0</v>
          </cell>
          <cell r="M39">
            <v>0</v>
          </cell>
          <cell r="N39">
            <v>0</v>
          </cell>
          <cell r="O39">
            <v>0</v>
          </cell>
          <cell r="P39">
            <v>0</v>
          </cell>
          <cell r="Q39">
            <v>0</v>
          </cell>
          <cell r="R39">
            <v>0</v>
          </cell>
          <cell r="S39">
            <v>6.3250000000000002</v>
          </cell>
          <cell r="T39">
            <v>6.3250000000000002</v>
          </cell>
          <cell r="U39">
            <v>0</v>
          </cell>
          <cell r="V39">
            <v>4.9000000000000004</v>
          </cell>
          <cell r="W39">
            <v>4.9000000000000004</v>
          </cell>
        </row>
        <row r="40">
          <cell r="B40" t="str">
            <v>Congo, Dem. Rep.</v>
          </cell>
          <cell r="C40">
            <v>136656.65000000002</v>
          </cell>
          <cell r="D40">
            <v>7728.1600000000008</v>
          </cell>
          <cell r="E40">
            <v>144384.81000000003</v>
          </cell>
          <cell r="F40">
            <v>161469.00834</v>
          </cell>
          <cell r="G40">
            <v>909.53649999999993</v>
          </cell>
          <cell r="H40">
            <v>162378.54483999999</v>
          </cell>
          <cell r="I40">
            <v>145813.08266999997</v>
          </cell>
          <cell r="J40">
            <v>93132.661483999982</v>
          </cell>
          <cell r="K40">
            <v>238945.74415399996</v>
          </cell>
          <cell r="L40">
            <v>138272.34754999998</v>
          </cell>
          <cell r="M40">
            <v>671.40430200000037</v>
          </cell>
          <cell r="N40">
            <v>138943.75185199999</v>
          </cell>
          <cell r="O40">
            <v>155406.31716999994</v>
          </cell>
          <cell r="P40">
            <v>6234.013194000001</v>
          </cell>
          <cell r="Q40">
            <v>161640.33036399994</v>
          </cell>
          <cell r="R40">
            <v>164104.26030999993</v>
          </cell>
          <cell r="S40">
            <v>2489.3495830000011</v>
          </cell>
          <cell r="T40">
            <v>166593.60989299993</v>
          </cell>
          <cell r="U40">
            <v>139019.78620999996</v>
          </cell>
          <cell r="V40">
            <v>3701.0018</v>
          </cell>
          <cell r="W40">
            <v>142720.78800999996</v>
          </cell>
        </row>
        <row r="41">
          <cell r="B41" t="str">
            <v>Congo, Rep.</v>
          </cell>
          <cell r="C41">
            <v>0</v>
          </cell>
          <cell r="D41">
            <v>0</v>
          </cell>
          <cell r="E41">
            <v>0</v>
          </cell>
          <cell r="F41">
            <v>750</v>
          </cell>
          <cell r="G41">
            <v>50238.26320999999</v>
          </cell>
          <cell r="H41">
            <v>50988.26320999999</v>
          </cell>
          <cell r="I41">
            <v>0</v>
          </cell>
          <cell r="J41">
            <v>0</v>
          </cell>
          <cell r="K41">
            <v>0</v>
          </cell>
          <cell r="L41">
            <v>0</v>
          </cell>
          <cell r="M41">
            <v>50.378660000000004</v>
          </cell>
          <cell r="N41">
            <v>50.378660000000004</v>
          </cell>
          <cell r="O41">
            <v>0</v>
          </cell>
          <cell r="P41">
            <v>0</v>
          </cell>
          <cell r="Q41">
            <v>0</v>
          </cell>
          <cell r="R41">
            <v>0</v>
          </cell>
          <cell r="S41">
            <v>0</v>
          </cell>
          <cell r="T41">
            <v>0</v>
          </cell>
          <cell r="U41">
            <v>0</v>
          </cell>
          <cell r="V41">
            <v>0</v>
          </cell>
          <cell r="W41">
            <v>0</v>
          </cell>
        </row>
        <row r="42">
          <cell r="B42" t="str">
            <v>Costa Rica</v>
          </cell>
          <cell r="C42">
            <v>0</v>
          </cell>
          <cell r="D42">
            <v>1640.1399999999994</v>
          </cell>
          <cell r="E42">
            <v>1640.1399999999994</v>
          </cell>
          <cell r="F42">
            <v>0</v>
          </cell>
          <cell r="G42">
            <v>496.57261999999997</v>
          </cell>
          <cell r="H42">
            <v>496.57261999999997</v>
          </cell>
          <cell r="I42">
            <v>0</v>
          </cell>
          <cell r="J42">
            <v>196.26165</v>
          </cell>
          <cell r="K42">
            <v>196.26165</v>
          </cell>
          <cell r="L42">
            <v>0</v>
          </cell>
          <cell r="M42">
            <v>657.28068499999983</v>
          </cell>
          <cell r="N42">
            <v>657.28068499999983</v>
          </cell>
          <cell r="O42">
            <v>0</v>
          </cell>
          <cell r="P42">
            <v>110.62482000000003</v>
          </cell>
          <cell r="Q42">
            <v>110.62482000000003</v>
          </cell>
          <cell r="R42">
            <v>0</v>
          </cell>
          <cell r="S42">
            <v>3686.9011930000006</v>
          </cell>
          <cell r="T42">
            <v>3686.9011930000006</v>
          </cell>
          <cell r="U42">
            <v>0</v>
          </cell>
          <cell r="V42">
            <v>1099.9276950000001</v>
          </cell>
          <cell r="W42">
            <v>1099.9276950000001</v>
          </cell>
        </row>
        <row r="43">
          <cell r="B43" t="str">
            <v>Cote d'Ivoire</v>
          </cell>
          <cell r="C43">
            <v>0</v>
          </cell>
          <cell r="D43">
            <v>94.759999999999977</v>
          </cell>
          <cell r="E43">
            <v>94.759999999999977</v>
          </cell>
          <cell r="F43">
            <v>0</v>
          </cell>
          <cell r="G43">
            <v>16808.181725000002</v>
          </cell>
          <cell r="H43">
            <v>16808.181725000002</v>
          </cell>
          <cell r="I43">
            <v>7950</v>
          </cell>
          <cell r="J43">
            <v>-1252.68731</v>
          </cell>
          <cell r="K43">
            <v>6697.3126899999997</v>
          </cell>
          <cell r="L43">
            <v>30700</v>
          </cell>
          <cell r="M43">
            <v>16614.739794000001</v>
          </cell>
          <cell r="N43">
            <v>47314.739794000001</v>
          </cell>
          <cell r="O43">
            <v>0</v>
          </cell>
          <cell r="P43">
            <v>-409.09786999999994</v>
          </cell>
          <cell r="Q43">
            <v>-409.09786999999994</v>
          </cell>
          <cell r="R43">
            <v>0</v>
          </cell>
          <cell r="S43">
            <v>2031.6464119999998</v>
          </cell>
          <cell r="T43">
            <v>2031.6464119999998</v>
          </cell>
          <cell r="U43">
            <v>0</v>
          </cell>
          <cell r="V43">
            <v>698.07321000000002</v>
          </cell>
          <cell r="W43">
            <v>698.07321000000002</v>
          </cell>
        </row>
        <row r="44">
          <cell r="B44" t="str">
            <v>Croatia</v>
          </cell>
          <cell r="C44">
            <v>0</v>
          </cell>
          <cell r="D44">
            <v>1199.78</v>
          </cell>
          <cell r="E44">
            <v>1199.78</v>
          </cell>
          <cell r="F44">
            <v>0</v>
          </cell>
          <cell r="G44">
            <v>678.87004999999976</v>
          </cell>
          <cell r="H44">
            <v>678.87004999999976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B45" t="str">
            <v>Cuba</v>
          </cell>
          <cell r="C45">
            <v>250</v>
          </cell>
          <cell r="D45">
            <v>361.98</v>
          </cell>
          <cell r="E45">
            <v>611.98</v>
          </cell>
          <cell r="F45">
            <v>0</v>
          </cell>
          <cell r="G45">
            <v>249.56387000000001</v>
          </cell>
          <cell r="H45">
            <v>249.56387000000001</v>
          </cell>
          <cell r="I45">
            <v>0</v>
          </cell>
          <cell r="J45">
            <v>165.82592399999996</v>
          </cell>
          <cell r="K45">
            <v>165.82592399999996</v>
          </cell>
          <cell r="L45">
            <v>850</v>
          </cell>
          <cell r="M45">
            <v>598.77563199999986</v>
          </cell>
          <cell r="N45">
            <v>1448.7756319999999</v>
          </cell>
          <cell r="O45">
            <v>0</v>
          </cell>
          <cell r="P45">
            <v>1096.173736</v>
          </cell>
          <cell r="Q45">
            <v>1096.173736</v>
          </cell>
          <cell r="R45">
            <v>0</v>
          </cell>
          <cell r="S45">
            <v>3957.2589239999998</v>
          </cell>
          <cell r="T45">
            <v>3957.2589239999998</v>
          </cell>
          <cell r="U45">
            <v>0</v>
          </cell>
          <cell r="V45">
            <v>1329.4828869999999</v>
          </cell>
          <cell r="W45">
            <v>1329.4828869999999</v>
          </cell>
        </row>
        <row r="46">
          <cell r="B46" t="str">
            <v>Developing countries, unspecified</v>
          </cell>
          <cell r="C46">
            <v>1198242.6660000011</v>
          </cell>
          <cell r="D46">
            <v>282678.13</v>
          </cell>
          <cell r="E46">
            <v>1480920.796000001</v>
          </cell>
          <cell r="F46">
            <v>1382013.6229999983</v>
          </cell>
          <cell r="G46">
            <v>360589.12606200005</v>
          </cell>
          <cell r="H46">
            <v>1742602.7490619984</v>
          </cell>
          <cell r="I46">
            <v>1303666.4350400018</v>
          </cell>
          <cell r="J46">
            <v>366859.83514899999</v>
          </cell>
          <cell r="K46">
            <v>1670526.2701890017</v>
          </cell>
          <cell r="L46">
            <v>1375556.8879059998</v>
          </cell>
          <cell r="M46">
            <v>440059.64100249961</v>
          </cell>
          <cell r="N46">
            <v>1815616.5289084995</v>
          </cell>
          <cell r="O46">
            <v>1702128.5059699994</v>
          </cell>
          <cell r="P46">
            <v>399084.072353</v>
          </cell>
          <cell r="Q46">
            <v>2101212.5783229992</v>
          </cell>
          <cell r="R46">
            <v>1760859.3020199984</v>
          </cell>
          <cell r="S46">
            <v>492731.18635499961</v>
          </cell>
          <cell r="T46">
            <v>2253590.4883749979</v>
          </cell>
          <cell r="U46">
            <v>1996578.9169400074</v>
          </cell>
          <cell r="V46">
            <v>609107.80541300005</v>
          </cell>
          <cell r="W46">
            <v>2605686.7223530076</v>
          </cell>
        </row>
        <row r="47">
          <cell r="B47" t="str">
            <v>Djibouti</v>
          </cell>
          <cell r="C47">
            <v>0</v>
          </cell>
          <cell r="D47">
            <v>1503.83</v>
          </cell>
          <cell r="E47">
            <v>1503.83</v>
          </cell>
          <cell r="F47">
            <v>0</v>
          </cell>
          <cell r="G47">
            <v>3.2923300000000002</v>
          </cell>
          <cell r="H47">
            <v>3.2923300000000002</v>
          </cell>
          <cell r="I47">
            <v>0</v>
          </cell>
          <cell r="J47">
            <v>12.2</v>
          </cell>
          <cell r="K47">
            <v>12.2</v>
          </cell>
          <cell r="L47">
            <v>0</v>
          </cell>
          <cell r="M47">
            <v>69.672929999999994</v>
          </cell>
          <cell r="N47">
            <v>69.672929999999994</v>
          </cell>
          <cell r="O47">
            <v>0</v>
          </cell>
          <cell r="P47">
            <v>66.277119999999996</v>
          </cell>
          <cell r="Q47">
            <v>66.277119999999996</v>
          </cell>
          <cell r="R47">
            <v>0</v>
          </cell>
          <cell r="S47">
            <v>0</v>
          </cell>
          <cell r="T47">
            <v>0</v>
          </cell>
          <cell r="U47">
            <v>0</v>
          </cell>
          <cell r="V47">
            <v>18.681290000000001</v>
          </cell>
          <cell r="W47">
            <v>18.681290000000001</v>
          </cell>
        </row>
        <row r="48">
          <cell r="B48" t="str">
            <v>Dominica</v>
          </cell>
          <cell r="C48">
            <v>0.71</v>
          </cell>
          <cell r="D48">
            <v>0</v>
          </cell>
          <cell r="E48">
            <v>0.71</v>
          </cell>
          <cell r="F48">
            <v>0</v>
          </cell>
          <cell r="G48">
            <v>194.79766000000001</v>
          </cell>
          <cell r="H48">
            <v>194.79766000000001</v>
          </cell>
          <cell r="I48">
            <v>0</v>
          </cell>
          <cell r="J48">
            <v>18.115850000000002</v>
          </cell>
          <cell r="K48">
            <v>18.115850000000002</v>
          </cell>
          <cell r="L48">
            <v>0</v>
          </cell>
          <cell r="M48">
            <v>34.350260000000006</v>
          </cell>
          <cell r="N48">
            <v>34.350260000000006</v>
          </cell>
          <cell r="O48">
            <v>0</v>
          </cell>
          <cell r="P48">
            <v>31.824019999999997</v>
          </cell>
          <cell r="Q48">
            <v>31.824019999999997</v>
          </cell>
          <cell r="R48">
            <v>0</v>
          </cell>
          <cell r="S48">
            <v>0.27440999999999999</v>
          </cell>
          <cell r="T48">
            <v>0.27440999999999999</v>
          </cell>
          <cell r="U48">
            <v>492.096</v>
          </cell>
          <cell r="V48">
            <v>0.23402000000000001</v>
          </cell>
          <cell r="W48">
            <v>492.33001999999999</v>
          </cell>
        </row>
        <row r="49">
          <cell r="B49" t="str">
            <v>Dominican Republic</v>
          </cell>
          <cell r="C49">
            <v>0</v>
          </cell>
          <cell r="D49">
            <v>64.239999999999995</v>
          </cell>
          <cell r="E49">
            <v>64.239999999999995</v>
          </cell>
          <cell r="F49">
            <v>0</v>
          </cell>
          <cell r="G49">
            <v>35.779930000000007</v>
          </cell>
          <cell r="H49">
            <v>35.779930000000007</v>
          </cell>
          <cell r="I49">
            <v>0</v>
          </cell>
          <cell r="J49">
            <v>96.017512999999994</v>
          </cell>
          <cell r="K49">
            <v>96.017512999999994</v>
          </cell>
          <cell r="L49">
            <v>0</v>
          </cell>
          <cell r="M49">
            <v>144.97088499999998</v>
          </cell>
          <cell r="N49">
            <v>144.97088499999998</v>
          </cell>
          <cell r="O49">
            <v>0</v>
          </cell>
          <cell r="P49">
            <v>243.12436700000001</v>
          </cell>
          <cell r="Q49">
            <v>243.12436700000001</v>
          </cell>
          <cell r="R49">
            <v>0</v>
          </cell>
          <cell r="S49">
            <v>408.61469600000009</v>
          </cell>
          <cell r="T49">
            <v>408.61469600000009</v>
          </cell>
          <cell r="U49">
            <v>0</v>
          </cell>
          <cell r="V49">
            <v>1460.877234</v>
          </cell>
          <cell r="W49">
            <v>1460.877234</v>
          </cell>
        </row>
        <row r="50">
          <cell r="B50" t="str">
            <v>Ecuador</v>
          </cell>
          <cell r="C50">
            <v>127.55</v>
          </cell>
          <cell r="D50">
            <v>20.350000000000001</v>
          </cell>
          <cell r="E50">
            <v>147.9</v>
          </cell>
          <cell r="F50">
            <v>-146.40374</v>
          </cell>
          <cell r="G50">
            <v>124.05099999999999</v>
          </cell>
          <cell r="H50">
            <v>-22.352740000000011</v>
          </cell>
          <cell r="I50">
            <v>0</v>
          </cell>
          <cell r="J50">
            <v>138.23825800000003</v>
          </cell>
          <cell r="K50">
            <v>138.23825800000003</v>
          </cell>
          <cell r="L50">
            <v>0</v>
          </cell>
          <cell r="M50">
            <v>340.43776200000002</v>
          </cell>
          <cell r="N50">
            <v>340.43776200000002</v>
          </cell>
          <cell r="O50">
            <v>0</v>
          </cell>
          <cell r="P50">
            <v>433.69461699999994</v>
          </cell>
          <cell r="Q50">
            <v>433.69461699999994</v>
          </cell>
          <cell r="R50">
            <v>0</v>
          </cell>
          <cell r="S50">
            <v>243.98072899999997</v>
          </cell>
          <cell r="T50">
            <v>243.98072899999997</v>
          </cell>
          <cell r="U50">
            <v>0</v>
          </cell>
          <cell r="V50">
            <v>314.53809299999995</v>
          </cell>
          <cell r="W50">
            <v>314.53809299999995</v>
          </cell>
        </row>
        <row r="51">
          <cell r="B51" t="str">
            <v>Egypt</v>
          </cell>
          <cell r="C51">
            <v>0</v>
          </cell>
          <cell r="D51">
            <v>22813.84</v>
          </cell>
          <cell r="E51">
            <v>22813.84</v>
          </cell>
          <cell r="F51">
            <v>0</v>
          </cell>
          <cell r="G51">
            <v>5818.0110299999997</v>
          </cell>
          <cell r="H51">
            <v>5818.0110299999997</v>
          </cell>
          <cell r="I51">
            <v>0</v>
          </cell>
          <cell r="J51">
            <v>10864.203970999997</v>
          </cell>
          <cell r="K51">
            <v>10864.203970999997</v>
          </cell>
          <cell r="L51">
            <v>497.90499999999997</v>
          </cell>
          <cell r="M51">
            <v>8396.9928229999987</v>
          </cell>
          <cell r="N51">
            <v>8894.8978229999993</v>
          </cell>
          <cell r="O51">
            <v>1058.8776499999999</v>
          </cell>
          <cell r="P51">
            <v>19939.737798000009</v>
          </cell>
          <cell r="Q51">
            <v>20998.615448000008</v>
          </cell>
          <cell r="R51">
            <v>561.08427000000006</v>
          </cell>
          <cell r="S51">
            <v>-24565.525099999988</v>
          </cell>
          <cell r="T51">
            <v>-24004.440829999989</v>
          </cell>
          <cell r="U51">
            <v>750.98415</v>
          </cell>
          <cell r="V51">
            <v>11373.660167</v>
          </cell>
          <cell r="W51">
            <v>12124.644317</v>
          </cell>
        </row>
        <row r="52">
          <cell r="B52" t="str">
            <v>El Salvador</v>
          </cell>
          <cell r="C52">
            <v>0</v>
          </cell>
          <cell r="D52">
            <v>21.330000000000002</v>
          </cell>
          <cell r="E52">
            <v>21.330000000000002</v>
          </cell>
          <cell r="F52">
            <v>0</v>
          </cell>
          <cell r="G52">
            <v>-31611.545049999997</v>
          </cell>
          <cell r="H52">
            <v>-31611.545049999997</v>
          </cell>
          <cell r="I52">
            <v>0</v>
          </cell>
          <cell r="J52">
            <v>6.0213099999999997</v>
          </cell>
          <cell r="K52">
            <v>6.0213099999999997</v>
          </cell>
          <cell r="L52">
            <v>0</v>
          </cell>
          <cell r="M52">
            <v>-82.479010000000017</v>
          </cell>
          <cell r="N52">
            <v>-82.479010000000017</v>
          </cell>
          <cell r="O52">
            <v>0</v>
          </cell>
          <cell r="P52">
            <v>289.23856199999994</v>
          </cell>
          <cell r="Q52">
            <v>289.23856199999994</v>
          </cell>
          <cell r="R52">
            <v>0</v>
          </cell>
          <cell r="S52">
            <v>212.21587499999998</v>
          </cell>
          <cell r="T52">
            <v>212.21587499999998</v>
          </cell>
          <cell r="U52">
            <v>0</v>
          </cell>
          <cell r="V52">
            <v>475.78385599999996</v>
          </cell>
          <cell r="W52">
            <v>475.78385599999996</v>
          </cell>
        </row>
        <row r="53">
          <cell r="B53" t="str">
            <v>Eritrea</v>
          </cell>
          <cell r="C53">
            <v>4082.3099999999995</v>
          </cell>
          <cell r="D53">
            <v>46.54</v>
          </cell>
          <cell r="E53">
            <v>4128.8499999999995</v>
          </cell>
          <cell r="F53">
            <v>3295.8269999999998</v>
          </cell>
          <cell r="G53">
            <v>270.26976000000002</v>
          </cell>
          <cell r="H53">
            <v>3566.0967599999999</v>
          </cell>
          <cell r="I53">
            <v>5202.0769999999993</v>
          </cell>
          <cell r="J53">
            <v>17.981110000000001</v>
          </cell>
          <cell r="K53">
            <v>5220.058109999999</v>
          </cell>
          <cell r="L53">
            <v>2424.7420000000002</v>
          </cell>
          <cell r="M53">
            <v>103.87554700000001</v>
          </cell>
          <cell r="N53">
            <v>2528.6175470000003</v>
          </cell>
          <cell r="O53">
            <v>4410</v>
          </cell>
          <cell r="P53">
            <v>249.525857</v>
          </cell>
          <cell r="Q53">
            <v>4659.5258569999996</v>
          </cell>
          <cell r="R53">
            <v>5590</v>
          </cell>
          <cell r="S53">
            <v>287.311758</v>
          </cell>
          <cell r="T53">
            <v>5877.3117579999998</v>
          </cell>
          <cell r="U53">
            <v>0</v>
          </cell>
          <cell r="V53">
            <v>303.89639999999997</v>
          </cell>
          <cell r="W53">
            <v>303.89639999999997</v>
          </cell>
        </row>
        <row r="54">
          <cell r="B54" t="str">
            <v>Ethiopia</v>
          </cell>
          <cell r="C54">
            <v>218330.39</v>
          </cell>
          <cell r="D54">
            <v>1401.43</v>
          </cell>
          <cell r="E54">
            <v>219731.82</v>
          </cell>
          <cell r="F54">
            <v>262157.50128999993</v>
          </cell>
          <cell r="G54">
            <v>1341.6131299999997</v>
          </cell>
          <cell r="H54">
            <v>263499.11441999994</v>
          </cell>
          <cell r="I54">
            <v>343641.42339999997</v>
          </cell>
          <cell r="J54">
            <v>849.19327599999997</v>
          </cell>
          <cell r="K54">
            <v>344490.61667599995</v>
          </cell>
          <cell r="L54">
            <v>259390.10099000004</v>
          </cell>
          <cell r="M54">
            <v>6295.1471439999987</v>
          </cell>
          <cell r="N54">
            <v>265685.24813400005</v>
          </cell>
          <cell r="O54">
            <v>318138.11239000008</v>
          </cell>
          <cell r="P54">
            <v>11296.634705000002</v>
          </cell>
          <cell r="Q54">
            <v>329434.74709500006</v>
          </cell>
          <cell r="R54">
            <v>316498.14764999994</v>
          </cell>
          <cell r="S54">
            <v>5209.8938162636632</v>
          </cell>
          <cell r="T54">
            <v>321708.04146626359</v>
          </cell>
          <cell r="U54">
            <v>334136.94562999986</v>
          </cell>
          <cell r="V54">
            <v>4642.3840820000014</v>
          </cell>
          <cell r="W54">
            <v>338779.32971199986</v>
          </cell>
        </row>
        <row r="55">
          <cell r="B55" t="str">
            <v>Europe, regional</v>
          </cell>
          <cell r="C55">
            <v>472.39999999999992</v>
          </cell>
          <cell r="D55">
            <v>2091.4900000000002</v>
          </cell>
          <cell r="E55">
            <v>2563.8900000000003</v>
          </cell>
          <cell r="F55">
            <v>6015.6588500000007</v>
          </cell>
          <cell r="G55">
            <v>90.799000000000007</v>
          </cell>
          <cell r="H55">
            <v>6106.4578500000007</v>
          </cell>
          <cell r="I55">
            <v>10.047610000000001</v>
          </cell>
          <cell r="J55">
            <v>120.968</v>
          </cell>
          <cell r="K55">
            <v>131.01561000000001</v>
          </cell>
          <cell r="L55">
            <v>0</v>
          </cell>
          <cell r="M55">
            <v>138.893</v>
          </cell>
          <cell r="N55">
            <v>138.893</v>
          </cell>
          <cell r="O55">
            <v>0</v>
          </cell>
          <cell r="P55">
            <v>121.92799999999998</v>
          </cell>
          <cell r="Q55">
            <v>121.92799999999998</v>
          </cell>
          <cell r="R55">
            <v>0</v>
          </cell>
          <cell r="S55">
            <v>182.584113</v>
          </cell>
          <cell r="T55">
            <v>182.584113</v>
          </cell>
          <cell r="U55">
            <v>700</v>
          </cell>
          <cell r="V55">
            <v>507.92536670588231</v>
          </cell>
          <cell r="W55">
            <v>1207.9253667058824</v>
          </cell>
        </row>
        <row r="56">
          <cell r="B56" t="str">
            <v>Fiji</v>
          </cell>
          <cell r="C56">
            <v>262.48</v>
          </cell>
          <cell r="D56">
            <v>110.76</v>
          </cell>
          <cell r="E56">
            <v>373.24</v>
          </cell>
          <cell r="F56">
            <v>100</v>
          </cell>
          <cell r="G56">
            <v>242.90332999999998</v>
          </cell>
          <cell r="H56">
            <v>342.90332999999998</v>
          </cell>
          <cell r="I56">
            <v>0</v>
          </cell>
          <cell r="J56">
            <v>130.04847199999998</v>
          </cell>
          <cell r="K56">
            <v>130.04847199999998</v>
          </cell>
          <cell r="L56">
            <v>0</v>
          </cell>
          <cell r="M56">
            <v>667.11812400000008</v>
          </cell>
          <cell r="N56">
            <v>667.11812400000008</v>
          </cell>
          <cell r="O56">
            <v>0</v>
          </cell>
          <cell r="P56">
            <v>953.22043299999996</v>
          </cell>
          <cell r="Q56">
            <v>953.22043299999996</v>
          </cell>
          <cell r="R56">
            <v>0</v>
          </cell>
          <cell r="S56">
            <v>1085.6409550000001</v>
          </cell>
          <cell r="T56">
            <v>1085.6409550000001</v>
          </cell>
          <cell r="U56">
            <v>0</v>
          </cell>
          <cell r="V56">
            <v>1262.291228</v>
          </cell>
          <cell r="W56">
            <v>1262.291228</v>
          </cell>
        </row>
        <row r="57">
          <cell r="B57" t="str">
            <v>Former Yugoslav Republic of Macedonia (FYROM)</v>
          </cell>
          <cell r="C57">
            <v>0</v>
          </cell>
          <cell r="D57">
            <v>1250.3399999999999</v>
          </cell>
          <cell r="E57">
            <v>1250.3399999999999</v>
          </cell>
          <cell r="F57">
            <v>0</v>
          </cell>
          <cell r="G57">
            <v>743.30000000000018</v>
          </cell>
          <cell r="H57">
            <v>743.30000000000018</v>
          </cell>
          <cell r="I57">
            <v>0</v>
          </cell>
          <cell r="J57">
            <v>620.38304700000003</v>
          </cell>
          <cell r="K57">
            <v>620.38304700000003</v>
          </cell>
          <cell r="L57">
            <v>0</v>
          </cell>
          <cell r="M57">
            <v>1373.4683359999999</v>
          </cell>
          <cell r="N57">
            <v>1373.4683359999999</v>
          </cell>
          <cell r="O57">
            <v>0</v>
          </cell>
          <cell r="P57">
            <v>1923.4709409999996</v>
          </cell>
          <cell r="Q57">
            <v>1923.4709409999996</v>
          </cell>
          <cell r="R57">
            <v>0</v>
          </cell>
          <cell r="S57">
            <v>2139.301426</v>
          </cell>
          <cell r="T57">
            <v>2139.301426</v>
          </cell>
          <cell r="U57">
            <v>0</v>
          </cell>
          <cell r="V57">
            <v>2143.6692369999996</v>
          </cell>
          <cell r="W57">
            <v>2143.6692369999996</v>
          </cell>
        </row>
        <row r="58">
          <cell r="B58" t="str">
            <v>Gabon</v>
          </cell>
          <cell r="C58">
            <v>0</v>
          </cell>
          <cell r="D58">
            <v>0</v>
          </cell>
          <cell r="E58">
            <v>0</v>
          </cell>
          <cell r="F58">
            <v>0</v>
          </cell>
          <cell r="G58">
            <v>105.96262</v>
          </cell>
          <cell r="H58">
            <v>105.96262</v>
          </cell>
          <cell r="I58">
            <v>0</v>
          </cell>
          <cell r="J58">
            <v>125.53100000000001</v>
          </cell>
          <cell r="K58">
            <v>125.53100000000001</v>
          </cell>
          <cell r="L58">
            <v>0</v>
          </cell>
          <cell r="M58">
            <v>0</v>
          </cell>
          <cell r="N58">
            <v>0</v>
          </cell>
          <cell r="O58">
            <v>0</v>
          </cell>
          <cell r="P58">
            <v>0</v>
          </cell>
          <cell r="Q58">
            <v>0</v>
          </cell>
          <cell r="R58">
            <v>0</v>
          </cell>
          <cell r="S58">
            <v>-220.628353</v>
          </cell>
          <cell r="T58">
            <v>-220.628353</v>
          </cell>
          <cell r="U58">
            <v>0</v>
          </cell>
          <cell r="V58">
            <v>0</v>
          </cell>
          <cell r="W58">
            <v>0</v>
          </cell>
        </row>
        <row r="59">
          <cell r="B59" t="str">
            <v>Gambia</v>
          </cell>
          <cell r="C59">
            <v>2317.5200000000004</v>
          </cell>
          <cell r="D59">
            <v>70.19</v>
          </cell>
          <cell r="E59">
            <v>2387.7100000000005</v>
          </cell>
          <cell r="F59">
            <v>1273.9983900000002</v>
          </cell>
          <cell r="G59">
            <v>10.073689999999999</v>
          </cell>
          <cell r="H59">
            <v>1284.0720800000001</v>
          </cell>
          <cell r="I59">
            <v>735.00453000000005</v>
          </cell>
          <cell r="J59">
            <v>4767.164256</v>
          </cell>
          <cell r="K59">
            <v>5502.1687860000002</v>
          </cell>
          <cell r="L59">
            <v>0</v>
          </cell>
          <cell r="M59">
            <v>8822.6899470000008</v>
          </cell>
          <cell r="N59">
            <v>8822.6899470000008</v>
          </cell>
          <cell r="O59">
            <v>0</v>
          </cell>
          <cell r="P59">
            <v>8102.1452674999982</v>
          </cell>
          <cell r="Q59">
            <v>8102.1452674999982</v>
          </cell>
          <cell r="R59">
            <v>0</v>
          </cell>
          <cell r="S59">
            <v>9169.939897000002</v>
          </cell>
          <cell r="T59">
            <v>9169.939897000002</v>
          </cell>
          <cell r="U59">
            <v>0</v>
          </cell>
          <cell r="V59">
            <v>9542.4443360000005</v>
          </cell>
          <cell r="W59">
            <v>9542.4443360000005</v>
          </cell>
        </row>
        <row r="60">
          <cell r="B60" t="str">
            <v>Georgia</v>
          </cell>
          <cell r="C60">
            <v>4283.8400000000011</v>
          </cell>
          <cell r="D60">
            <v>2036.61</v>
          </cell>
          <cell r="E60">
            <v>6320.4500000000007</v>
          </cell>
          <cell r="F60">
            <v>0</v>
          </cell>
          <cell r="G60">
            <v>2222.9713400000001</v>
          </cell>
          <cell r="H60">
            <v>2222.9713400000001</v>
          </cell>
          <cell r="I60">
            <v>0</v>
          </cell>
          <cell r="J60">
            <v>1988.789912</v>
          </cell>
          <cell r="K60">
            <v>1988.789912</v>
          </cell>
          <cell r="L60">
            <v>0</v>
          </cell>
          <cell r="M60">
            <v>4275.0046039999988</v>
          </cell>
          <cell r="N60">
            <v>4275.0046039999988</v>
          </cell>
          <cell r="O60">
            <v>0</v>
          </cell>
          <cell r="P60">
            <v>4503.7336786719998</v>
          </cell>
          <cell r="Q60">
            <v>4503.7336786719998</v>
          </cell>
          <cell r="R60">
            <v>0</v>
          </cell>
          <cell r="S60">
            <v>4337.5307079999984</v>
          </cell>
          <cell r="T60">
            <v>4337.5307079999984</v>
          </cell>
          <cell r="U60">
            <v>0</v>
          </cell>
          <cell r="V60">
            <v>2853.9378140000003</v>
          </cell>
          <cell r="W60">
            <v>2853.9378140000003</v>
          </cell>
        </row>
        <row r="61">
          <cell r="B61" t="str">
            <v>Ghana</v>
          </cell>
          <cell r="C61">
            <v>93615.22000000003</v>
          </cell>
          <cell r="D61">
            <v>5049.1900000000005</v>
          </cell>
          <cell r="E61">
            <v>98664.410000000033</v>
          </cell>
          <cell r="F61">
            <v>100710.66363000002</v>
          </cell>
          <cell r="G61">
            <v>7147.5340810000007</v>
          </cell>
          <cell r="H61">
            <v>107858.19771100003</v>
          </cell>
          <cell r="I61">
            <v>78453.053510000027</v>
          </cell>
          <cell r="J61">
            <v>2926.018556</v>
          </cell>
          <cell r="K61">
            <v>81379.072066000022</v>
          </cell>
          <cell r="L61">
            <v>74340.364550000013</v>
          </cell>
          <cell r="M61">
            <v>-21882.949069000009</v>
          </cell>
          <cell r="N61">
            <v>52457.415481000004</v>
          </cell>
          <cell r="O61">
            <v>95529.620679999993</v>
          </cell>
          <cell r="P61">
            <v>7814.8592310099957</v>
          </cell>
          <cell r="Q61">
            <v>103344.47991100998</v>
          </cell>
          <cell r="R61">
            <v>58075.92088000002</v>
          </cell>
          <cell r="S61">
            <v>8010.3304750000007</v>
          </cell>
          <cell r="T61">
            <v>66086.251355000015</v>
          </cell>
          <cell r="U61">
            <v>57468.832870000006</v>
          </cell>
          <cell r="V61">
            <v>3160.6706199999999</v>
          </cell>
          <cell r="W61">
            <v>60629.503490000003</v>
          </cell>
        </row>
        <row r="62">
          <cell r="B62" t="str">
            <v>Grenada</v>
          </cell>
          <cell r="C62">
            <v>1.32</v>
          </cell>
          <cell r="D62">
            <v>15.18</v>
          </cell>
          <cell r="E62">
            <v>16.5</v>
          </cell>
          <cell r="F62">
            <v>0</v>
          </cell>
          <cell r="G62">
            <v>0.92118999999999995</v>
          </cell>
          <cell r="H62">
            <v>0.92118999999999995</v>
          </cell>
          <cell r="I62">
            <v>0</v>
          </cell>
          <cell r="J62">
            <v>0.83943000000000001</v>
          </cell>
          <cell r="K62">
            <v>0.83943000000000001</v>
          </cell>
          <cell r="L62">
            <v>0</v>
          </cell>
          <cell r="M62">
            <v>10.824760000000001</v>
          </cell>
          <cell r="N62">
            <v>10.824760000000001</v>
          </cell>
          <cell r="O62">
            <v>0</v>
          </cell>
          <cell r="P62">
            <v>2.43276</v>
          </cell>
          <cell r="Q62">
            <v>2.43276</v>
          </cell>
          <cell r="R62">
            <v>0</v>
          </cell>
          <cell r="S62">
            <v>0.80030000000000001</v>
          </cell>
          <cell r="T62">
            <v>0.80030000000000001</v>
          </cell>
          <cell r="U62">
            <v>0</v>
          </cell>
          <cell r="V62">
            <v>47.65117</v>
          </cell>
          <cell r="W62">
            <v>47.65117</v>
          </cell>
        </row>
        <row r="63">
          <cell r="B63" t="str">
            <v>Guatemala</v>
          </cell>
          <cell r="C63">
            <v>234.57</v>
          </cell>
          <cell r="D63">
            <v>228.29</v>
          </cell>
          <cell r="E63">
            <v>462.86</v>
          </cell>
          <cell r="F63">
            <v>124.06699999999999</v>
          </cell>
          <cell r="G63">
            <v>24.680679999999995</v>
          </cell>
          <cell r="H63">
            <v>148.74768</v>
          </cell>
          <cell r="I63">
            <v>0</v>
          </cell>
          <cell r="J63">
            <v>57.985380000000006</v>
          </cell>
          <cell r="K63">
            <v>57.985380000000006</v>
          </cell>
          <cell r="L63">
            <v>0</v>
          </cell>
          <cell r="M63">
            <v>9478.1645850000004</v>
          </cell>
          <cell r="N63">
            <v>9478.1645850000004</v>
          </cell>
          <cell r="O63">
            <v>0</v>
          </cell>
          <cell r="P63">
            <v>49271.022558000004</v>
          </cell>
          <cell r="Q63">
            <v>49271.022558000004</v>
          </cell>
          <cell r="R63">
            <v>0</v>
          </cell>
          <cell r="S63">
            <v>1077.266646</v>
          </cell>
          <cell r="T63">
            <v>1077.266646</v>
          </cell>
          <cell r="U63">
            <v>0</v>
          </cell>
          <cell r="V63">
            <v>1067.6939070000001</v>
          </cell>
          <cell r="W63">
            <v>1067.6939070000001</v>
          </cell>
        </row>
        <row r="64">
          <cell r="B64" t="str">
            <v>Guinea</v>
          </cell>
          <cell r="C64">
            <v>417.42</v>
          </cell>
          <cell r="D64">
            <v>139.18</v>
          </cell>
          <cell r="E64">
            <v>556.6</v>
          </cell>
          <cell r="F64">
            <v>0</v>
          </cell>
          <cell r="G64">
            <v>0</v>
          </cell>
          <cell r="H64">
            <v>0</v>
          </cell>
          <cell r="I64">
            <v>0</v>
          </cell>
          <cell r="J64">
            <v>176.863651</v>
          </cell>
          <cell r="K64">
            <v>176.863651</v>
          </cell>
          <cell r="L64">
            <v>400</v>
          </cell>
          <cell r="M64">
            <v>1243.8848800000001</v>
          </cell>
          <cell r="N64">
            <v>1643.8848800000001</v>
          </cell>
          <cell r="O64">
            <v>0</v>
          </cell>
          <cell r="P64">
            <v>3730.7546140000004</v>
          </cell>
          <cell r="Q64">
            <v>3730.7546140000004</v>
          </cell>
          <cell r="R64">
            <v>0</v>
          </cell>
          <cell r="S64">
            <v>280.62164800000005</v>
          </cell>
          <cell r="T64">
            <v>280.62164800000005</v>
          </cell>
          <cell r="U64">
            <v>0</v>
          </cell>
          <cell r="V64">
            <v>316.35515999999996</v>
          </cell>
          <cell r="W64">
            <v>316.35515999999996</v>
          </cell>
        </row>
        <row r="65">
          <cell r="B65" t="str">
            <v>Guinea-Bissau</v>
          </cell>
          <cell r="C65">
            <v>0</v>
          </cell>
          <cell r="D65">
            <v>84.84</v>
          </cell>
          <cell r="E65">
            <v>84.84</v>
          </cell>
          <cell r="F65">
            <v>0</v>
          </cell>
          <cell r="G65">
            <v>47</v>
          </cell>
          <cell r="H65">
            <v>47</v>
          </cell>
          <cell r="I65">
            <v>0</v>
          </cell>
          <cell r="J65">
            <v>45.783037</v>
          </cell>
          <cell r="K65">
            <v>45.783037</v>
          </cell>
          <cell r="L65">
            <v>0</v>
          </cell>
          <cell r="M65">
            <v>57.065123</v>
          </cell>
          <cell r="N65">
            <v>57.065123</v>
          </cell>
          <cell r="O65">
            <v>0</v>
          </cell>
          <cell r="P65">
            <v>1.9677100000000001</v>
          </cell>
          <cell r="Q65">
            <v>1.9677100000000001</v>
          </cell>
          <cell r="R65">
            <v>0</v>
          </cell>
          <cell r="S65">
            <v>73.458290000000005</v>
          </cell>
          <cell r="T65">
            <v>73.458290000000005</v>
          </cell>
          <cell r="U65">
            <v>0</v>
          </cell>
          <cell r="V65">
            <v>17.545999999999999</v>
          </cell>
          <cell r="W65">
            <v>17.545999999999999</v>
          </cell>
        </row>
        <row r="66">
          <cell r="B66" t="str">
            <v>Guyana</v>
          </cell>
          <cell r="C66">
            <v>1288.7399999999996</v>
          </cell>
          <cell r="D66">
            <v>90.02000000000001</v>
          </cell>
          <cell r="E66">
            <v>1378.7599999999995</v>
          </cell>
          <cell r="F66">
            <v>1001.76366</v>
          </cell>
          <cell r="G66">
            <v>45.386099999999999</v>
          </cell>
          <cell r="H66">
            <v>1047.14976</v>
          </cell>
          <cell r="I66">
            <v>300</v>
          </cell>
          <cell r="J66">
            <v>67.367962999999989</v>
          </cell>
          <cell r="K66">
            <v>367.36796299999997</v>
          </cell>
          <cell r="L66">
            <v>1.9056299999999999</v>
          </cell>
          <cell r="M66">
            <v>560.92247299999997</v>
          </cell>
          <cell r="N66">
            <v>562.82810299999994</v>
          </cell>
          <cell r="O66">
            <v>9.1439999999999994E-2</v>
          </cell>
          <cell r="P66">
            <v>405.41748999999999</v>
          </cell>
          <cell r="Q66">
            <v>405.50892999999996</v>
          </cell>
          <cell r="R66">
            <v>670.54690000000005</v>
          </cell>
          <cell r="S66">
            <v>371.48169200000001</v>
          </cell>
          <cell r="T66">
            <v>1042.0285920000001</v>
          </cell>
          <cell r="U66">
            <v>1452.53547</v>
          </cell>
          <cell r="V66">
            <v>776.00500699999998</v>
          </cell>
          <cell r="W66">
            <v>2228.540477</v>
          </cell>
        </row>
        <row r="67">
          <cell r="B67" t="str">
            <v>Haiti</v>
          </cell>
          <cell r="C67">
            <v>4398.0300000000007</v>
          </cell>
          <cell r="D67">
            <v>702.81999999999994</v>
          </cell>
          <cell r="E67">
            <v>5100.8500000000004</v>
          </cell>
          <cell r="F67">
            <v>16920.292310000001</v>
          </cell>
          <cell r="G67">
            <v>23.224</v>
          </cell>
          <cell r="H67">
            <v>16943.516309999999</v>
          </cell>
          <cell r="I67">
            <v>9699.5756799999999</v>
          </cell>
          <cell r="J67">
            <v>14.372210000000003</v>
          </cell>
          <cell r="K67">
            <v>9713.9478899999995</v>
          </cell>
          <cell r="L67">
            <v>3254.4762000000001</v>
          </cell>
          <cell r="M67">
            <v>9.1887899999999991</v>
          </cell>
          <cell r="N67">
            <v>3263.6649900000002</v>
          </cell>
          <cell r="O67">
            <v>9585</v>
          </cell>
          <cell r="P67">
            <v>0</v>
          </cell>
          <cell r="Q67">
            <v>9585</v>
          </cell>
          <cell r="R67">
            <v>4626.9570000000003</v>
          </cell>
          <cell r="S67">
            <v>58.172795000000001</v>
          </cell>
          <cell r="T67">
            <v>4685.1297950000007</v>
          </cell>
          <cell r="U67">
            <v>3683.3116700000005</v>
          </cell>
          <cell r="V67">
            <v>167.034583</v>
          </cell>
          <cell r="W67">
            <v>3850.3462530000006</v>
          </cell>
        </row>
        <row r="68">
          <cell r="B68" t="str">
            <v>Honduras</v>
          </cell>
          <cell r="C68">
            <v>58.76</v>
          </cell>
          <cell r="D68">
            <v>4.38</v>
          </cell>
          <cell r="E68">
            <v>63.14</v>
          </cell>
          <cell r="F68">
            <v>52.210729999999998</v>
          </cell>
          <cell r="G68">
            <v>16302.062550000002</v>
          </cell>
          <cell r="H68">
            <v>16354.273280000003</v>
          </cell>
          <cell r="I68">
            <v>0</v>
          </cell>
          <cell r="J68">
            <v>12.2</v>
          </cell>
          <cell r="K68">
            <v>12.2</v>
          </cell>
          <cell r="L68">
            <v>0</v>
          </cell>
          <cell r="M68">
            <v>6874.8429390000001</v>
          </cell>
          <cell r="N68">
            <v>6874.8429390000001</v>
          </cell>
          <cell r="O68">
            <v>0</v>
          </cell>
          <cell r="P68">
            <v>39.200354223000005</v>
          </cell>
          <cell r="Q68">
            <v>39.200354223000005</v>
          </cell>
          <cell r="R68">
            <v>0</v>
          </cell>
          <cell r="S68">
            <v>26.934324000000004</v>
          </cell>
          <cell r="T68">
            <v>26.934324000000004</v>
          </cell>
          <cell r="U68">
            <v>0</v>
          </cell>
          <cell r="V68">
            <v>184.20835699999998</v>
          </cell>
          <cell r="W68">
            <v>184.20835699999998</v>
          </cell>
        </row>
        <row r="69">
          <cell r="B69" t="str">
            <v>India</v>
          </cell>
          <cell r="C69">
            <v>360364.45969000011</v>
          </cell>
          <cell r="D69">
            <v>47669.289999999979</v>
          </cell>
          <cell r="E69">
            <v>408033.74969000008</v>
          </cell>
          <cell r="F69">
            <v>280194.01312999998</v>
          </cell>
          <cell r="G69">
            <v>140898.31630900005</v>
          </cell>
          <cell r="H69">
            <v>421092.32943899999</v>
          </cell>
          <cell r="I69">
            <v>292590.47925000003</v>
          </cell>
          <cell r="J69">
            <v>-9479.0569710000036</v>
          </cell>
          <cell r="K69">
            <v>283111.42227900005</v>
          </cell>
          <cell r="L69">
            <v>203762.34900000002</v>
          </cell>
          <cell r="M69">
            <v>88029.035634999993</v>
          </cell>
          <cell r="N69">
            <v>291791.38463500002</v>
          </cell>
          <cell r="O69">
            <v>183903.81142999997</v>
          </cell>
          <cell r="P69">
            <v>84137.17353756995</v>
          </cell>
          <cell r="Q69">
            <v>268040.98496756994</v>
          </cell>
          <cell r="R69">
            <v>188040.23502999992</v>
          </cell>
          <cell r="S69">
            <v>90755.813269999926</v>
          </cell>
          <cell r="T69">
            <v>278796.04829999985</v>
          </cell>
          <cell r="U69">
            <v>150390.872</v>
          </cell>
          <cell r="V69">
            <v>35188.935182000001</v>
          </cell>
          <cell r="W69">
            <v>185579.80718200002</v>
          </cell>
        </row>
        <row r="70">
          <cell r="B70" t="str">
            <v>Indonesia</v>
          </cell>
          <cell r="C70">
            <v>37637.280000000006</v>
          </cell>
          <cell r="D70">
            <v>6769.64</v>
          </cell>
          <cell r="E70">
            <v>44406.920000000006</v>
          </cell>
          <cell r="F70">
            <v>12442.648889999999</v>
          </cell>
          <cell r="G70">
            <v>4830.4140639999969</v>
          </cell>
          <cell r="H70">
            <v>17273.062953999994</v>
          </cell>
          <cell r="I70">
            <v>15846.82602</v>
          </cell>
          <cell r="J70">
            <v>-20103.930048999991</v>
          </cell>
          <cell r="K70">
            <v>-4257.104028999991</v>
          </cell>
          <cell r="L70">
            <v>7745.1909999999989</v>
          </cell>
          <cell r="M70">
            <v>-1589.7621210000011</v>
          </cell>
          <cell r="N70">
            <v>6155.4288789999973</v>
          </cell>
          <cell r="O70">
            <v>16588.051659999997</v>
          </cell>
          <cell r="P70">
            <v>5392.5647250000002</v>
          </cell>
          <cell r="Q70">
            <v>21980.616384999998</v>
          </cell>
          <cell r="R70">
            <v>14226.996380000002</v>
          </cell>
          <cell r="S70">
            <v>1469.3036194999997</v>
          </cell>
          <cell r="T70">
            <v>15696.299999500003</v>
          </cell>
          <cell r="U70">
            <v>13314.772100000002</v>
          </cell>
          <cell r="V70">
            <v>6549.0425310000001</v>
          </cell>
          <cell r="W70">
            <v>19863.814631000001</v>
          </cell>
        </row>
        <row r="71">
          <cell r="B71" t="str">
            <v>Iran</v>
          </cell>
          <cell r="C71">
            <v>0</v>
          </cell>
          <cell r="D71">
            <v>465.71</v>
          </cell>
          <cell r="E71">
            <v>465.71</v>
          </cell>
          <cell r="F71">
            <v>0</v>
          </cell>
          <cell r="G71">
            <v>0</v>
          </cell>
          <cell r="H71">
            <v>0</v>
          </cell>
          <cell r="I71">
            <v>0</v>
          </cell>
          <cell r="J71">
            <v>265.30336599999998</v>
          </cell>
          <cell r="K71">
            <v>265.30336599999998</v>
          </cell>
          <cell r="L71">
            <v>0</v>
          </cell>
          <cell r="M71">
            <v>734.74195099999997</v>
          </cell>
          <cell r="N71">
            <v>734.74195099999997</v>
          </cell>
          <cell r="O71">
            <v>0</v>
          </cell>
          <cell r="P71">
            <v>357.41021000000001</v>
          </cell>
          <cell r="Q71">
            <v>357.41021000000001</v>
          </cell>
          <cell r="R71">
            <v>0</v>
          </cell>
          <cell r="S71">
            <v>658.93154600000003</v>
          </cell>
          <cell r="T71">
            <v>658.93154600000003</v>
          </cell>
          <cell r="U71">
            <v>0</v>
          </cell>
          <cell r="V71">
            <v>992.54061799999999</v>
          </cell>
          <cell r="W71">
            <v>992.54061799999999</v>
          </cell>
        </row>
        <row r="72">
          <cell r="B72" t="str">
            <v>Iraq</v>
          </cell>
          <cell r="C72">
            <v>21325.49</v>
          </cell>
          <cell r="D72">
            <v>9767.4199999999983</v>
          </cell>
          <cell r="E72">
            <v>31092.91</v>
          </cell>
          <cell r="F72">
            <v>14782.717449999998</v>
          </cell>
          <cell r="G72">
            <v>5276.8686199999993</v>
          </cell>
          <cell r="H72">
            <v>20059.586069999998</v>
          </cell>
          <cell r="I72">
            <v>4807.14012</v>
          </cell>
          <cell r="J72">
            <v>3539.0029440000008</v>
          </cell>
          <cell r="K72">
            <v>8346.1430639999999</v>
          </cell>
          <cell r="L72">
            <v>1020.17443</v>
          </cell>
          <cell r="M72">
            <v>5852.9955629999995</v>
          </cell>
          <cell r="N72">
            <v>6873.1699929999995</v>
          </cell>
          <cell r="O72">
            <v>1085.7139999999999</v>
          </cell>
          <cell r="P72">
            <v>5922.7586290239988</v>
          </cell>
          <cell r="Q72">
            <v>7008.4726290239987</v>
          </cell>
          <cell r="R72">
            <v>29462.713960000001</v>
          </cell>
          <cell r="S72">
            <v>8907.7782069999994</v>
          </cell>
          <cell r="T72">
            <v>38370.492167000004</v>
          </cell>
          <cell r="U72">
            <v>45231.682130000001</v>
          </cell>
          <cell r="V72">
            <v>10205.473357999997</v>
          </cell>
          <cell r="W72">
            <v>55437.155487999997</v>
          </cell>
        </row>
        <row r="73">
          <cell r="B73" t="str">
            <v>Jamaica</v>
          </cell>
          <cell r="C73">
            <v>3684.38</v>
          </cell>
          <cell r="D73">
            <v>1657.0500000000002</v>
          </cell>
          <cell r="E73">
            <v>5341.43</v>
          </cell>
          <cell r="F73">
            <v>1927.61436</v>
          </cell>
          <cell r="G73">
            <v>612.56553999999994</v>
          </cell>
          <cell r="H73">
            <v>2540.1799000000001</v>
          </cell>
          <cell r="I73">
            <v>5778.3509999999987</v>
          </cell>
          <cell r="J73">
            <v>668.09106299999996</v>
          </cell>
          <cell r="K73">
            <v>6446.4420629999986</v>
          </cell>
          <cell r="L73">
            <v>6928.4080000000004</v>
          </cell>
          <cell r="M73">
            <v>2050.3473710000003</v>
          </cell>
          <cell r="N73">
            <v>8978.7553710000011</v>
          </cell>
          <cell r="O73">
            <v>9233.6528399999988</v>
          </cell>
          <cell r="P73">
            <v>3200.6931460000001</v>
          </cell>
          <cell r="Q73">
            <v>12434.345985999998</v>
          </cell>
          <cell r="R73">
            <v>2262.0001600000001</v>
          </cell>
          <cell r="S73">
            <v>3915.3936450000001</v>
          </cell>
          <cell r="T73">
            <v>6177.3938049999997</v>
          </cell>
          <cell r="U73">
            <v>4884.4998400000004</v>
          </cell>
          <cell r="V73">
            <v>2824.9162999999999</v>
          </cell>
          <cell r="W73">
            <v>7709.4161400000003</v>
          </cell>
        </row>
        <row r="74">
          <cell r="B74" t="str">
            <v>Jordan</v>
          </cell>
          <cell r="C74">
            <v>0</v>
          </cell>
          <cell r="D74">
            <v>974.22000000000014</v>
          </cell>
          <cell r="E74">
            <v>974.22000000000014</v>
          </cell>
          <cell r="F74">
            <v>89.67165</v>
          </cell>
          <cell r="G74">
            <v>1619.0536400000001</v>
          </cell>
          <cell r="H74">
            <v>1708.7252900000001</v>
          </cell>
          <cell r="I74">
            <v>88.530519999999996</v>
          </cell>
          <cell r="J74">
            <v>1565.9022939999998</v>
          </cell>
          <cell r="K74">
            <v>1654.4328139999998</v>
          </cell>
          <cell r="L74">
            <v>388.75400000000002</v>
          </cell>
          <cell r="M74">
            <v>4359.7205540000014</v>
          </cell>
          <cell r="N74">
            <v>4748.4745540000013</v>
          </cell>
          <cell r="O74">
            <v>10232.0154</v>
          </cell>
          <cell r="P74">
            <v>6460.0216070000006</v>
          </cell>
          <cell r="Q74">
            <v>16692.037006999999</v>
          </cell>
          <cell r="R74">
            <v>10065.115019999997</v>
          </cell>
          <cell r="S74">
            <v>8473.1835969999975</v>
          </cell>
          <cell r="T74">
            <v>18538.298616999993</v>
          </cell>
          <cell r="U74">
            <v>43100.558429999997</v>
          </cell>
          <cell r="V74">
            <v>14347.954790000003</v>
          </cell>
          <cell r="W74">
            <v>57448.513220000001</v>
          </cell>
        </row>
        <row r="75">
          <cell r="B75" t="str">
            <v>Kazakhstan</v>
          </cell>
          <cell r="C75">
            <v>0</v>
          </cell>
          <cell r="D75">
            <v>4433.3399999999992</v>
          </cell>
          <cell r="E75">
            <v>4433.3399999999992</v>
          </cell>
          <cell r="F75">
            <v>0</v>
          </cell>
          <cell r="G75">
            <v>220.27428000000023</v>
          </cell>
          <cell r="H75">
            <v>220.27428000000023</v>
          </cell>
          <cell r="I75">
            <v>0</v>
          </cell>
          <cell r="J75">
            <v>1703.2021149999998</v>
          </cell>
          <cell r="K75">
            <v>1703.2021149999998</v>
          </cell>
          <cell r="L75">
            <v>0</v>
          </cell>
          <cell r="M75">
            <v>3292.0464749999996</v>
          </cell>
          <cell r="N75">
            <v>3292.0464749999996</v>
          </cell>
          <cell r="O75">
            <v>0</v>
          </cell>
          <cell r="P75">
            <v>1787.9444119999991</v>
          </cell>
          <cell r="Q75">
            <v>1787.9444119999991</v>
          </cell>
          <cell r="R75">
            <v>0</v>
          </cell>
          <cell r="S75">
            <v>1782.1940289999995</v>
          </cell>
          <cell r="T75">
            <v>1782.1940289999995</v>
          </cell>
          <cell r="U75">
            <v>0</v>
          </cell>
          <cell r="V75">
            <v>5425.1782740000008</v>
          </cell>
          <cell r="W75">
            <v>5425.1782740000008</v>
          </cell>
        </row>
        <row r="76">
          <cell r="B76" t="str">
            <v>Kenya</v>
          </cell>
          <cell r="C76">
            <v>73259.61</v>
          </cell>
          <cell r="D76">
            <v>10765.970000000001</v>
          </cell>
          <cell r="E76">
            <v>84025.58</v>
          </cell>
          <cell r="F76">
            <v>72587.385460000005</v>
          </cell>
          <cell r="G76">
            <v>-4450.9241409999995</v>
          </cell>
          <cell r="H76">
            <v>68136.461319000009</v>
          </cell>
          <cell r="I76">
            <v>81014.24159000002</v>
          </cell>
          <cell r="J76">
            <v>7578.6463899999999</v>
          </cell>
          <cell r="K76">
            <v>88592.887980000014</v>
          </cell>
          <cell r="L76">
            <v>94658.38920000002</v>
          </cell>
          <cell r="M76">
            <v>6997.1505779999998</v>
          </cell>
          <cell r="N76">
            <v>101655.53977800002</v>
          </cell>
          <cell r="O76">
            <v>146157.63223999998</v>
          </cell>
          <cell r="P76">
            <v>13247.005992999999</v>
          </cell>
          <cell r="Q76">
            <v>159404.63823299998</v>
          </cell>
          <cell r="R76">
            <v>116793.95385000005</v>
          </cell>
          <cell r="S76">
            <v>18055.721441500009</v>
          </cell>
          <cell r="T76">
            <v>134849.67529150005</v>
          </cell>
          <cell r="U76">
            <v>147910.13256000006</v>
          </cell>
          <cell r="V76">
            <v>7664.3932410000007</v>
          </cell>
          <cell r="W76">
            <v>155574.52580100007</v>
          </cell>
        </row>
        <row r="77">
          <cell r="B77" t="str">
            <v>Kiribati</v>
          </cell>
          <cell r="C77">
            <v>22.31</v>
          </cell>
          <cell r="D77">
            <v>0</v>
          </cell>
          <cell r="E77">
            <v>22.31</v>
          </cell>
          <cell r="F77">
            <v>0</v>
          </cell>
          <cell r="G77">
            <v>35.988869999999999</v>
          </cell>
          <cell r="H77">
            <v>35.988869999999999</v>
          </cell>
          <cell r="I77">
            <v>0</v>
          </cell>
          <cell r="J77">
            <v>15.690849999999999</v>
          </cell>
          <cell r="K77">
            <v>15.690849999999999</v>
          </cell>
          <cell r="L77">
            <v>0</v>
          </cell>
          <cell r="M77">
            <v>17.045100000000001</v>
          </cell>
          <cell r="N77">
            <v>17.045100000000001</v>
          </cell>
          <cell r="O77">
            <v>0</v>
          </cell>
          <cell r="P77">
            <v>13.955819999999999</v>
          </cell>
          <cell r="Q77">
            <v>13.955819999999999</v>
          </cell>
          <cell r="R77">
            <v>0</v>
          </cell>
          <cell r="S77">
            <v>17.697949999999999</v>
          </cell>
          <cell r="T77">
            <v>17.697949999999999</v>
          </cell>
          <cell r="U77">
            <v>0</v>
          </cell>
          <cell r="V77">
            <v>11.9284</v>
          </cell>
          <cell r="W77">
            <v>11.9284</v>
          </cell>
        </row>
        <row r="78">
          <cell r="B78" t="str">
            <v>Korea, Dem. Rep.</v>
          </cell>
          <cell r="C78">
            <v>0</v>
          </cell>
          <cell r="D78">
            <v>31.519999999999996</v>
          </cell>
          <cell r="E78">
            <v>31.519999999999996</v>
          </cell>
          <cell r="F78">
            <v>0</v>
          </cell>
          <cell r="G78">
            <v>264.40238999999997</v>
          </cell>
          <cell r="H78">
            <v>264.40238999999997</v>
          </cell>
          <cell r="I78">
            <v>0</v>
          </cell>
          <cell r="J78">
            <v>378.24775499999998</v>
          </cell>
          <cell r="K78">
            <v>378.24775499999998</v>
          </cell>
          <cell r="L78">
            <v>0</v>
          </cell>
          <cell r="M78">
            <v>756.35268299999984</v>
          </cell>
          <cell r="N78">
            <v>756.35268299999984</v>
          </cell>
          <cell r="O78">
            <v>0</v>
          </cell>
          <cell r="P78">
            <v>1309.468813</v>
          </cell>
          <cell r="Q78">
            <v>1309.468813</v>
          </cell>
          <cell r="R78">
            <v>0</v>
          </cell>
          <cell r="S78">
            <v>277.19920300000001</v>
          </cell>
          <cell r="T78">
            <v>277.19920300000001</v>
          </cell>
          <cell r="U78">
            <v>0</v>
          </cell>
          <cell r="V78">
            <v>740.38050700000008</v>
          </cell>
          <cell r="W78">
            <v>740.38050700000008</v>
          </cell>
        </row>
        <row r="79">
          <cell r="B79" t="str">
            <v>Kosovo</v>
          </cell>
          <cell r="C79">
            <v>2314.66</v>
          </cell>
          <cell r="D79">
            <v>4293.9399999999996</v>
          </cell>
          <cell r="E79">
            <v>6608.5999999999995</v>
          </cell>
          <cell r="F79">
            <v>2595.59022</v>
          </cell>
          <cell r="G79">
            <v>3546.7668000000003</v>
          </cell>
          <cell r="H79">
            <v>6142.3570200000004</v>
          </cell>
          <cell r="I79">
            <v>4076.8388000000009</v>
          </cell>
          <cell r="J79">
            <v>3530.264443999999</v>
          </cell>
          <cell r="K79">
            <v>7607.1032439999999</v>
          </cell>
          <cell r="L79">
            <v>4473.9132199999995</v>
          </cell>
          <cell r="M79">
            <v>5816.723489</v>
          </cell>
          <cell r="N79">
            <v>10290.636708999999</v>
          </cell>
          <cell r="O79">
            <v>180.53422</v>
          </cell>
          <cell r="P79">
            <v>5751.4803860000002</v>
          </cell>
          <cell r="Q79">
            <v>5932.0146060000006</v>
          </cell>
          <cell r="R79">
            <v>0</v>
          </cell>
          <cell r="S79">
            <v>5839.246153000001</v>
          </cell>
          <cell r="T79">
            <v>5839.246153000001</v>
          </cell>
          <cell r="U79">
            <v>0</v>
          </cell>
          <cell r="V79">
            <v>4686.3963199999998</v>
          </cell>
          <cell r="W79">
            <v>4686.3963199999998</v>
          </cell>
        </row>
        <row r="80">
          <cell r="B80" t="str">
            <v>Kyrgyz Republic</v>
          </cell>
          <cell r="C80">
            <v>5494.91</v>
          </cell>
          <cell r="D80">
            <v>229.11</v>
          </cell>
          <cell r="E80">
            <v>5724.0199999999995</v>
          </cell>
          <cell r="F80">
            <v>4501.1001100000003</v>
          </cell>
          <cell r="G80">
            <v>230.78200000000001</v>
          </cell>
          <cell r="H80">
            <v>4731.8821100000005</v>
          </cell>
          <cell r="I80">
            <v>6709.2494800000004</v>
          </cell>
          <cell r="J80">
            <v>716.20468299999993</v>
          </cell>
          <cell r="K80">
            <v>7425.4541630000003</v>
          </cell>
          <cell r="L80">
            <v>3157.4490800000003</v>
          </cell>
          <cell r="M80">
            <v>889.46202500000004</v>
          </cell>
          <cell r="N80">
            <v>4046.9111050000001</v>
          </cell>
          <cell r="O80">
            <v>4555.1414799999993</v>
          </cell>
          <cell r="P80">
            <v>811.61686375300008</v>
          </cell>
          <cell r="Q80">
            <v>5366.7583437529993</v>
          </cell>
          <cell r="R80">
            <v>4109.6505400000005</v>
          </cell>
          <cell r="S80">
            <v>1841.9813329999999</v>
          </cell>
          <cell r="T80">
            <v>5951.6318730000003</v>
          </cell>
          <cell r="U80">
            <v>1664.2252100000001</v>
          </cell>
          <cell r="V80">
            <v>1040.3305210000001</v>
          </cell>
          <cell r="W80">
            <v>2704.5557310000004</v>
          </cell>
        </row>
        <row r="81">
          <cell r="B81" t="str">
            <v>Laos</v>
          </cell>
          <cell r="C81">
            <v>263.10000000000002</v>
          </cell>
          <cell r="D81">
            <v>-69.459999999999994</v>
          </cell>
          <cell r="E81">
            <v>193.64000000000004</v>
          </cell>
          <cell r="F81">
            <v>36.789000000000001</v>
          </cell>
          <cell r="G81">
            <v>0</v>
          </cell>
          <cell r="H81">
            <v>36.789000000000001</v>
          </cell>
          <cell r="I81">
            <v>1006.288</v>
          </cell>
          <cell r="J81">
            <v>0</v>
          </cell>
          <cell r="K81">
            <v>1006.288</v>
          </cell>
          <cell r="L81">
            <v>919.12</v>
          </cell>
          <cell r="M81">
            <v>10.984000000000002</v>
          </cell>
          <cell r="N81">
            <v>930.10400000000004</v>
          </cell>
          <cell r="O81">
            <v>824.59199999999998</v>
          </cell>
          <cell r="P81">
            <v>120.98390800000001</v>
          </cell>
          <cell r="Q81">
            <v>945.57590800000003</v>
          </cell>
          <cell r="R81">
            <v>765.00099999999998</v>
          </cell>
          <cell r="S81">
            <v>707.94287400000007</v>
          </cell>
          <cell r="T81">
            <v>1472.9438740000001</v>
          </cell>
          <cell r="U81">
            <v>1526.8613600000001</v>
          </cell>
          <cell r="V81">
            <v>811.45653300000004</v>
          </cell>
          <cell r="W81">
            <v>2338.3178930000004</v>
          </cell>
        </row>
        <row r="82">
          <cell r="B82" t="str">
            <v>Lebanon</v>
          </cell>
          <cell r="C82">
            <v>6.32</v>
          </cell>
          <cell r="D82">
            <v>3449.74</v>
          </cell>
          <cell r="E82">
            <v>3456.06</v>
          </cell>
          <cell r="F82">
            <v>0</v>
          </cell>
          <cell r="G82">
            <v>2565.37988</v>
          </cell>
          <cell r="H82">
            <v>2565.37988</v>
          </cell>
          <cell r="I82">
            <v>0</v>
          </cell>
          <cell r="J82">
            <v>1646.4632240000001</v>
          </cell>
          <cell r="K82">
            <v>1646.4632240000001</v>
          </cell>
          <cell r="L82">
            <v>0</v>
          </cell>
          <cell r="M82">
            <v>4327.2449890000007</v>
          </cell>
          <cell r="N82">
            <v>4327.2449890000007</v>
          </cell>
          <cell r="O82">
            <v>1714.6646499999999</v>
          </cell>
          <cell r="P82">
            <v>6320.3798779999997</v>
          </cell>
          <cell r="Q82">
            <v>8035.0445279999994</v>
          </cell>
          <cell r="R82">
            <v>18744.857169999999</v>
          </cell>
          <cell r="S82">
            <v>7263.9922629999983</v>
          </cell>
          <cell r="T82">
            <v>26008.849432999996</v>
          </cell>
          <cell r="U82">
            <v>85301.25251000002</v>
          </cell>
          <cell r="V82">
            <v>14232.191334999996</v>
          </cell>
          <cell r="W82">
            <v>99533.443845000016</v>
          </cell>
        </row>
        <row r="83">
          <cell r="B83" t="str">
            <v>Lesotho</v>
          </cell>
          <cell r="C83">
            <v>5207.49</v>
          </cell>
          <cell r="D83">
            <v>30.92</v>
          </cell>
          <cell r="E83">
            <v>5238.41</v>
          </cell>
          <cell r="F83">
            <v>3109.4654300000002</v>
          </cell>
          <cell r="G83">
            <v>10.41161</v>
          </cell>
          <cell r="H83">
            <v>3119.8770400000003</v>
          </cell>
          <cell r="I83">
            <v>1077.875</v>
          </cell>
          <cell r="J83">
            <v>78.449369000000004</v>
          </cell>
          <cell r="K83">
            <v>1156.3243689999999</v>
          </cell>
          <cell r="L83">
            <v>3032.8710900000001</v>
          </cell>
          <cell r="M83">
            <v>94.262316999999996</v>
          </cell>
          <cell r="N83">
            <v>3127.1334070000003</v>
          </cell>
          <cell r="O83">
            <v>2624.4349999999999</v>
          </cell>
          <cell r="P83">
            <v>100.82701900000001</v>
          </cell>
          <cell r="Q83">
            <v>2725.2620189999998</v>
          </cell>
          <cell r="R83">
            <v>-27.71163</v>
          </cell>
          <cell r="S83">
            <v>232.54138900000004</v>
          </cell>
          <cell r="T83">
            <v>204.82975900000002</v>
          </cell>
          <cell r="U83">
            <v>0</v>
          </cell>
          <cell r="V83">
            <v>429.28058800000008</v>
          </cell>
          <cell r="W83">
            <v>429.28058800000008</v>
          </cell>
        </row>
        <row r="84">
          <cell r="B84" t="str">
            <v>Liberia</v>
          </cell>
          <cell r="C84">
            <v>20773.22</v>
          </cell>
          <cell r="D84">
            <v>611.46</v>
          </cell>
          <cell r="E84">
            <v>21384.68</v>
          </cell>
          <cell r="F84">
            <v>13031.264059999998</v>
          </cell>
          <cell r="G84">
            <v>3529.8315090000001</v>
          </cell>
          <cell r="H84">
            <v>16561.095568999997</v>
          </cell>
          <cell r="I84">
            <v>19558.959490000001</v>
          </cell>
          <cell r="J84">
            <v>100</v>
          </cell>
          <cell r="K84">
            <v>19658.959490000001</v>
          </cell>
          <cell r="L84">
            <v>8413.8943200000012</v>
          </cell>
          <cell r="M84">
            <v>206.857</v>
          </cell>
          <cell r="N84">
            <v>8620.7513200000012</v>
          </cell>
          <cell r="O84">
            <v>8703.9577700000009</v>
          </cell>
          <cell r="P84">
            <v>20.507885000000002</v>
          </cell>
          <cell r="Q84">
            <v>8724.4656550000018</v>
          </cell>
          <cell r="R84">
            <v>5603.61535</v>
          </cell>
          <cell r="S84">
            <v>192.21469500000001</v>
          </cell>
          <cell r="T84">
            <v>5795.8300449999997</v>
          </cell>
          <cell r="U84">
            <v>10321.87998</v>
          </cell>
          <cell r="V84">
            <v>349.64492300000001</v>
          </cell>
          <cell r="W84">
            <v>10671.524903</v>
          </cell>
        </row>
        <row r="85">
          <cell r="B85" t="str">
            <v>Libya</v>
          </cell>
          <cell r="C85">
            <v>0</v>
          </cell>
          <cell r="D85">
            <v>598.44999999999993</v>
          </cell>
          <cell r="E85">
            <v>598.44999999999993</v>
          </cell>
          <cell r="F85">
            <v>0</v>
          </cell>
          <cell r="G85">
            <v>1019.83341</v>
          </cell>
          <cell r="H85">
            <v>1019.83341</v>
          </cell>
          <cell r="I85">
            <v>6009.6885500000008</v>
          </cell>
          <cell r="J85">
            <v>4516.2750649999998</v>
          </cell>
          <cell r="K85">
            <v>10525.963615000001</v>
          </cell>
          <cell r="L85">
            <v>614.24993999999992</v>
          </cell>
          <cell r="M85">
            <v>9278.6363359999996</v>
          </cell>
          <cell r="N85">
            <v>9892.8862759999993</v>
          </cell>
          <cell r="O85">
            <v>4237.3968400000003</v>
          </cell>
          <cell r="P85">
            <v>11563.708323999996</v>
          </cell>
          <cell r="Q85">
            <v>15801.105163999997</v>
          </cell>
          <cell r="R85">
            <v>2345.9110300000002</v>
          </cell>
          <cell r="S85">
            <v>26317.238771000015</v>
          </cell>
          <cell r="T85">
            <v>28663.149801000014</v>
          </cell>
          <cell r="U85">
            <v>2040.4013700000003</v>
          </cell>
          <cell r="V85">
            <v>8393.4220000000023</v>
          </cell>
          <cell r="W85">
            <v>10433.823370000002</v>
          </cell>
        </row>
        <row r="86">
          <cell r="B86" t="str">
            <v>Madagascar</v>
          </cell>
          <cell r="C86">
            <v>830.23</v>
          </cell>
          <cell r="D86">
            <v>0</v>
          </cell>
          <cell r="E86">
            <v>830.23</v>
          </cell>
          <cell r="F86">
            <v>877.18839000000003</v>
          </cell>
          <cell r="G86">
            <v>-1068.12302</v>
          </cell>
          <cell r="H86">
            <v>-190.93462999999997</v>
          </cell>
          <cell r="I86">
            <v>0</v>
          </cell>
          <cell r="J86">
            <v>503.54745400000002</v>
          </cell>
          <cell r="K86">
            <v>503.54745400000002</v>
          </cell>
          <cell r="L86">
            <v>0</v>
          </cell>
          <cell r="M86">
            <v>1796.5257060000001</v>
          </cell>
          <cell r="N86">
            <v>1796.5257060000001</v>
          </cell>
          <cell r="O86">
            <v>0</v>
          </cell>
          <cell r="P86">
            <v>366.30914100000007</v>
          </cell>
          <cell r="Q86">
            <v>366.30914100000007</v>
          </cell>
          <cell r="R86">
            <v>0</v>
          </cell>
          <cell r="S86">
            <v>-198.95954100000009</v>
          </cell>
          <cell r="T86">
            <v>-198.95954100000009</v>
          </cell>
          <cell r="U86">
            <v>0</v>
          </cell>
          <cell r="V86">
            <v>1337.2744279999999</v>
          </cell>
          <cell r="W86">
            <v>1337.2744279999999</v>
          </cell>
        </row>
        <row r="87">
          <cell r="B87" t="str">
            <v>Malawi</v>
          </cell>
          <cell r="C87">
            <v>68222.099999999962</v>
          </cell>
          <cell r="D87">
            <v>3289.4200000000014</v>
          </cell>
          <cell r="E87">
            <v>71511.51999999996</v>
          </cell>
          <cell r="F87">
            <v>90037.557390000031</v>
          </cell>
          <cell r="G87">
            <v>5810.3022299999993</v>
          </cell>
          <cell r="H87">
            <v>95847.859620000032</v>
          </cell>
          <cell r="I87">
            <v>60622.277270000006</v>
          </cell>
          <cell r="J87">
            <v>4292.3033720000003</v>
          </cell>
          <cell r="K87">
            <v>64914.580642000008</v>
          </cell>
          <cell r="L87">
            <v>117447.39753</v>
          </cell>
          <cell r="M87">
            <v>6805.5167000000001</v>
          </cell>
          <cell r="N87">
            <v>124252.91422999999</v>
          </cell>
          <cell r="O87">
            <v>106040.45683000001</v>
          </cell>
          <cell r="P87">
            <v>7256.5602450200013</v>
          </cell>
          <cell r="Q87">
            <v>113297.01707502</v>
          </cell>
          <cell r="R87">
            <v>51069.479610000017</v>
          </cell>
          <cell r="S87">
            <v>9405.4307110000027</v>
          </cell>
          <cell r="T87">
            <v>60474.910321000018</v>
          </cell>
          <cell r="U87">
            <v>75125.93819999999</v>
          </cell>
          <cell r="V87">
            <v>10434.490736999996</v>
          </cell>
          <cell r="W87">
            <v>85560.42893699999</v>
          </cell>
        </row>
        <row r="88">
          <cell r="B88" t="str">
            <v>Malaysia</v>
          </cell>
          <cell r="C88">
            <v>180.49</v>
          </cell>
          <cell r="D88">
            <v>2491.1600000000003</v>
          </cell>
          <cell r="E88">
            <v>2671.6500000000005</v>
          </cell>
          <cell r="F88">
            <v>0</v>
          </cell>
          <cell r="G88">
            <v>-485.55576499999961</v>
          </cell>
          <cell r="H88">
            <v>-485.55576499999961</v>
          </cell>
          <cell r="I88">
            <v>0</v>
          </cell>
          <cell r="J88">
            <v>4467.8588470000004</v>
          </cell>
          <cell r="K88">
            <v>4467.8588470000004</v>
          </cell>
          <cell r="L88">
            <v>0</v>
          </cell>
          <cell r="M88">
            <v>6394.984773000001</v>
          </cell>
          <cell r="N88">
            <v>6394.984773000001</v>
          </cell>
          <cell r="O88">
            <v>0</v>
          </cell>
          <cell r="P88">
            <v>3807.9745939400004</v>
          </cell>
          <cell r="Q88">
            <v>3807.9745939400004</v>
          </cell>
          <cell r="R88">
            <v>0</v>
          </cell>
          <cell r="S88">
            <v>-1842.0456419999991</v>
          </cell>
          <cell r="T88">
            <v>-1842.0456419999991</v>
          </cell>
          <cell r="U88">
            <v>0</v>
          </cell>
          <cell r="V88">
            <v>5603.5314789999984</v>
          </cell>
          <cell r="W88">
            <v>5603.5314789999984</v>
          </cell>
        </row>
        <row r="89">
          <cell r="B89" t="str">
            <v>Maldives</v>
          </cell>
          <cell r="C89">
            <v>150</v>
          </cell>
          <cell r="D89">
            <v>93.69</v>
          </cell>
          <cell r="E89">
            <v>243.69</v>
          </cell>
          <cell r="F89">
            <v>0</v>
          </cell>
          <cell r="G89">
            <v>170.07599999999996</v>
          </cell>
          <cell r="H89">
            <v>170.07599999999996</v>
          </cell>
          <cell r="I89">
            <v>0</v>
          </cell>
          <cell r="J89">
            <v>167.04137</v>
          </cell>
          <cell r="K89">
            <v>167.04137</v>
          </cell>
          <cell r="L89">
            <v>0</v>
          </cell>
          <cell r="M89">
            <v>220.70287500000001</v>
          </cell>
          <cell r="N89">
            <v>220.70287500000001</v>
          </cell>
          <cell r="O89">
            <v>0</v>
          </cell>
          <cell r="P89">
            <v>153.67592799999997</v>
          </cell>
          <cell r="Q89">
            <v>153.67592799999997</v>
          </cell>
          <cell r="R89">
            <v>0</v>
          </cell>
          <cell r="S89">
            <v>-52.675270999999995</v>
          </cell>
          <cell r="T89">
            <v>-52.675270999999995</v>
          </cell>
          <cell r="U89">
            <v>0</v>
          </cell>
          <cell r="V89">
            <v>183.51673399999999</v>
          </cell>
          <cell r="W89">
            <v>183.51673399999999</v>
          </cell>
        </row>
        <row r="90">
          <cell r="B90" t="str">
            <v>Mali</v>
          </cell>
          <cell r="C90">
            <v>0</v>
          </cell>
          <cell r="D90">
            <v>16.95</v>
          </cell>
          <cell r="E90">
            <v>16.95</v>
          </cell>
          <cell r="F90">
            <v>2.8682699999999999</v>
          </cell>
          <cell r="G90">
            <v>30.335999999999999</v>
          </cell>
          <cell r="H90">
            <v>33.204270000000001</v>
          </cell>
          <cell r="I90">
            <v>0</v>
          </cell>
          <cell r="J90">
            <v>8.8457260000000009</v>
          </cell>
          <cell r="K90">
            <v>8.8457260000000009</v>
          </cell>
          <cell r="L90">
            <v>0</v>
          </cell>
          <cell r="M90">
            <v>410.671134</v>
          </cell>
          <cell r="N90">
            <v>410.671134</v>
          </cell>
          <cell r="O90">
            <v>0</v>
          </cell>
          <cell r="P90">
            <v>1028.8890999999999</v>
          </cell>
          <cell r="Q90">
            <v>1028.8890999999999</v>
          </cell>
          <cell r="R90">
            <v>215.74618999999996</v>
          </cell>
          <cell r="S90">
            <v>1886.0207310000001</v>
          </cell>
          <cell r="T90">
            <v>2101.7669209999999</v>
          </cell>
          <cell r="U90">
            <v>-8013.9062200000008</v>
          </cell>
          <cell r="V90">
            <v>1811.0493679999997</v>
          </cell>
          <cell r="W90">
            <v>-6202.8568520000008</v>
          </cell>
        </row>
        <row r="91">
          <cell r="B91" t="str">
            <v>Marshall Islands</v>
          </cell>
          <cell r="C91">
            <v>0</v>
          </cell>
          <cell r="D91">
            <v>0</v>
          </cell>
          <cell r="E91">
            <v>0</v>
          </cell>
          <cell r="F91">
            <v>0</v>
          </cell>
          <cell r="G91">
            <v>0</v>
          </cell>
          <cell r="H91">
            <v>0</v>
          </cell>
          <cell r="I91">
            <v>0</v>
          </cell>
          <cell r="J91">
            <v>6.5215100000000001</v>
          </cell>
          <cell r="K91">
            <v>6.5215100000000001</v>
          </cell>
          <cell r="L91">
            <v>0</v>
          </cell>
          <cell r="M91">
            <v>5.3900299999999994</v>
          </cell>
          <cell r="N91">
            <v>5.3900299999999994</v>
          </cell>
          <cell r="O91">
            <v>0</v>
          </cell>
          <cell r="P91">
            <v>2.0129999999999999</v>
          </cell>
          <cell r="Q91">
            <v>2.0129999999999999</v>
          </cell>
          <cell r="R91">
            <v>0</v>
          </cell>
          <cell r="S91">
            <v>0</v>
          </cell>
          <cell r="T91">
            <v>0</v>
          </cell>
          <cell r="U91">
            <v>0</v>
          </cell>
          <cell r="V91">
            <v>0</v>
          </cell>
          <cell r="W91">
            <v>0</v>
          </cell>
        </row>
        <row r="92">
          <cell r="B92" t="str">
            <v>Mauritania</v>
          </cell>
          <cell r="C92">
            <v>0</v>
          </cell>
          <cell r="D92">
            <v>496.87</v>
          </cell>
          <cell r="E92">
            <v>496.87</v>
          </cell>
          <cell r="F92">
            <v>0</v>
          </cell>
          <cell r="G92">
            <v>0</v>
          </cell>
          <cell r="H92">
            <v>0</v>
          </cell>
          <cell r="I92">
            <v>0</v>
          </cell>
          <cell r="J92">
            <v>903.90085099999999</v>
          </cell>
          <cell r="K92">
            <v>903.90085099999999</v>
          </cell>
          <cell r="L92">
            <v>0</v>
          </cell>
          <cell r="M92">
            <v>131.37703999999999</v>
          </cell>
          <cell r="N92">
            <v>131.37703999999999</v>
          </cell>
          <cell r="O92">
            <v>0</v>
          </cell>
          <cell r="P92">
            <v>115.09276800000004</v>
          </cell>
          <cell r="Q92">
            <v>115.09276800000004</v>
          </cell>
          <cell r="R92">
            <v>330</v>
          </cell>
          <cell r="S92">
            <v>241.24433500000001</v>
          </cell>
          <cell r="T92">
            <v>571.24433499999998</v>
          </cell>
          <cell r="U92">
            <v>0</v>
          </cell>
          <cell r="V92">
            <v>118.624212</v>
          </cell>
          <cell r="W92">
            <v>118.624212</v>
          </cell>
        </row>
        <row r="93">
          <cell r="B93" t="str">
            <v>Mauritius</v>
          </cell>
          <cell r="C93">
            <v>15.44</v>
          </cell>
          <cell r="D93">
            <v>13275.68</v>
          </cell>
          <cell r="E93">
            <v>13291.12</v>
          </cell>
          <cell r="F93">
            <v>0</v>
          </cell>
          <cell r="G93">
            <v>3689.11031</v>
          </cell>
          <cell r="H93">
            <v>3689.11031</v>
          </cell>
          <cell r="I93">
            <v>0</v>
          </cell>
          <cell r="J93">
            <v>8445.2211640000005</v>
          </cell>
          <cell r="K93">
            <v>8445.2211640000005</v>
          </cell>
          <cell r="L93">
            <v>0</v>
          </cell>
          <cell r="M93">
            <v>20.709451000000012</v>
          </cell>
          <cell r="N93">
            <v>20.709451000000012</v>
          </cell>
          <cell r="O93">
            <v>0</v>
          </cell>
          <cell r="P93">
            <v>328.60462199999989</v>
          </cell>
          <cell r="Q93">
            <v>328.60462199999989</v>
          </cell>
          <cell r="R93">
            <v>0</v>
          </cell>
          <cell r="S93">
            <v>744.62618900000041</v>
          </cell>
          <cell r="T93">
            <v>744.62618900000041</v>
          </cell>
          <cell r="U93">
            <v>0</v>
          </cell>
          <cell r="V93">
            <v>777.01947899999993</v>
          </cell>
          <cell r="W93">
            <v>777.01947899999993</v>
          </cell>
        </row>
        <row r="94">
          <cell r="B94" t="str">
            <v>Mexico</v>
          </cell>
          <cell r="C94">
            <v>0</v>
          </cell>
          <cell r="D94">
            <v>7450.569999999997</v>
          </cell>
          <cell r="E94">
            <v>7450.569999999997</v>
          </cell>
          <cell r="F94">
            <v>0</v>
          </cell>
          <cell r="G94">
            <v>6093.1173100000015</v>
          </cell>
          <cell r="H94">
            <v>6093.1173100000015</v>
          </cell>
          <cell r="I94">
            <v>0</v>
          </cell>
          <cell r="J94">
            <v>3590.1426870000014</v>
          </cell>
          <cell r="K94">
            <v>3590.1426870000014</v>
          </cell>
          <cell r="L94">
            <v>0</v>
          </cell>
          <cell r="M94">
            <v>3713.4819160000006</v>
          </cell>
          <cell r="N94">
            <v>3713.4819160000006</v>
          </cell>
          <cell r="O94">
            <v>0</v>
          </cell>
          <cell r="P94">
            <v>5725.737138999998</v>
          </cell>
          <cell r="Q94">
            <v>5725.737138999998</v>
          </cell>
          <cell r="R94">
            <v>0</v>
          </cell>
          <cell r="S94">
            <v>-958.6741689999991</v>
          </cell>
          <cell r="T94">
            <v>-958.6741689999991</v>
          </cell>
          <cell r="U94">
            <v>0</v>
          </cell>
          <cell r="V94">
            <v>12926.957446</v>
          </cell>
          <cell r="W94">
            <v>12926.957446</v>
          </cell>
        </row>
        <row r="95">
          <cell r="B95" t="str">
            <v>Middle East, regional</v>
          </cell>
          <cell r="C95">
            <v>3774.34</v>
          </cell>
          <cell r="D95">
            <v>68.809999999999988</v>
          </cell>
          <cell r="E95">
            <v>3843.15</v>
          </cell>
          <cell r="F95">
            <v>3629.1510000000003</v>
          </cell>
          <cell r="G95">
            <v>2883.4507199999998</v>
          </cell>
          <cell r="H95">
            <v>6512.6017200000006</v>
          </cell>
          <cell r="I95">
            <v>3427.01469</v>
          </cell>
          <cell r="J95">
            <v>19.615708000000001</v>
          </cell>
          <cell r="K95">
            <v>3446.6303979999998</v>
          </cell>
          <cell r="L95">
            <v>32397.030600000002</v>
          </cell>
          <cell r="M95">
            <v>75.160540999999995</v>
          </cell>
          <cell r="N95">
            <v>32472.191141000003</v>
          </cell>
          <cell r="O95">
            <v>182165.27499000001</v>
          </cell>
          <cell r="P95">
            <v>6.8191100000000002</v>
          </cell>
          <cell r="Q95">
            <v>182172.09410000002</v>
          </cell>
          <cell r="R95">
            <v>148604.09259999997</v>
          </cell>
          <cell r="S95">
            <v>0</v>
          </cell>
          <cell r="T95">
            <v>148604.09259999997</v>
          </cell>
          <cell r="U95">
            <v>16597.166179999997</v>
          </cell>
          <cell r="V95">
            <v>3875.1288945595725</v>
          </cell>
          <cell r="W95">
            <v>20472.29507455957</v>
          </cell>
        </row>
        <row r="96">
          <cell r="B96" t="str">
            <v>Moldova</v>
          </cell>
          <cell r="C96">
            <v>1643.6799999999998</v>
          </cell>
          <cell r="D96">
            <v>414.84000000000003</v>
          </cell>
          <cell r="E96">
            <v>2058.52</v>
          </cell>
          <cell r="F96">
            <v>9196.1578999999983</v>
          </cell>
          <cell r="G96">
            <v>168.95363000000003</v>
          </cell>
          <cell r="H96">
            <v>9365.1115299999983</v>
          </cell>
          <cell r="I96">
            <v>1349.05429</v>
          </cell>
          <cell r="J96">
            <v>167.414503</v>
          </cell>
          <cell r="K96">
            <v>1516.468793</v>
          </cell>
          <cell r="L96">
            <v>0</v>
          </cell>
          <cell r="M96">
            <v>1180.625104</v>
          </cell>
          <cell r="N96">
            <v>1180.625104</v>
          </cell>
          <cell r="O96">
            <v>0</v>
          </cell>
          <cell r="P96">
            <v>1072.0164159999997</v>
          </cell>
          <cell r="Q96">
            <v>1072.0164159999997</v>
          </cell>
          <cell r="R96">
            <v>0</v>
          </cell>
          <cell r="S96">
            <v>1463.5933359999999</v>
          </cell>
          <cell r="T96">
            <v>1463.5933359999999</v>
          </cell>
          <cell r="U96">
            <v>0</v>
          </cell>
          <cell r="V96">
            <v>1292.487057</v>
          </cell>
          <cell r="W96">
            <v>1292.487057</v>
          </cell>
        </row>
        <row r="97">
          <cell r="B97" t="str">
            <v>Mongolia</v>
          </cell>
          <cell r="C97">
            <v>330.84</v>
          </cell>
          <cell r="D97">
            <v>124.12000000000003</v>
          </cell>
          <cell r="E97">
            <v>454.96000000000004</v>
          </cell>
          <cell r="F97">
            <v>374.96066000000002</v>
          </cell>
          <cell r="G97">
            <v>162.96408000000002</v>
          </cell>
          <cell r="H97">
            <v>537.92474000000004</v>
          </cell>
          <cell r="I97">
            <v>0</v>
          </cell>
          <cell r="J97">
            <v>110.568664</v>
          </cell>
          <cell r="K97">
            <v>110.568664</v>
          </cell>
          <cell r="L97">
            <v>476.64816999999999</v>
          </cell>
          <cell r="M97">
            <v>2456.2058250000005</v>
          </cell>
          <cell r="N97">
            <v>2932.8539950000004</v>
          </cell>
          <cell r="O97">
            <v>0</v>
          </cell>
          <cell r="P97">
            <v>427.21512600000005</v>
          </cell>
          <cell r="Q97">
            <v>427.21512600000005</v>
          </cell>
          <cell r="R97">
            <v>0</v>
          </cell>
          <cell r="S97">
            <v>444.28477800000007</v>
          </cell>
          <cell r="T97">
            <v>444.28477800000007</v>
          </cell>
          <cell r="U97">
            <v>0</v>
          </cell>
          <cell r="V97">
            <v>633.22529000000009</v>
          </cell>
          <cell r="W97">
            <v>633.22529000000009</v>
          </cell>
        </row>
        <row r="98">
          <cell r="B98" t="str">
            <v>Montenegro</v>
          </cell>
          <cell r="C98">
            <v>0</v>
          </cell>
          <cell r="D98">
            <v>291.61</v>
          </cell>
          <cell r="E98">
            <v>291.61</v>
          </cell>
          <cell r="F98">
            <v>0</v>
          </cell>
          <cell r="G98">
            <v>135.11034999999998</v>
          </cell>
          <cell r="H98">
            <v>135.11034999999998</v>
          </cell>
          <cell r="I98">
            <v>0</v>
          </cell>
          <cell r="J98">
            <v>203.37762899999998</v>
          </cell>
          <cell r="K98">
            <v>203.37762899999998</v>
          </cell>
          <cell r="L98">
            <v>0</v>
          </cell>
          <cell r="M98">
            <v>487.86412899999993</v>
          </cell>
          <cell r="N98">
            <v>487.86412899999993</v>
          </cell>
          <cell r="O98">
            <v>0</v>
          </cell>
          <cell r="P98">
            <v>540.11685299999988</v>
          </cell>
          <cell r="Q98">
            <v>540.11685299999988</v>
          </cell>
          <cell r="R98">
            <v>0</v>
          </cell>
          <cell r="S98">
            <v>506.54005999999998</v>
          </cell>
          <cell r="T98">
            <v>506.54005999999998</v>
          </cell>
          <cell r="U98">
            <v>0</v>
          </cell>
          <cell r="V98">
            <v>1010.9117959999999</v>
          </cell>
          <cell r="W98">
            <v>1010.9117959999999</v>
          </cell>
        </row>
        <row r="99">
          <cell r="B99" t="str">
            <v>Montserrat</v>
          </cell>
          <cell r="C99">
            <v>23797.680000000004</v>
          </cell>
          <cell r="D99">
            <v>60.53</v>
          </cell>
          <cell r="E99">
            <v>23858.210000000003</v>
          </cell>
          <cell r="F99">
            <v>10617.10576</v>
          </cell>
          <cell r="G99">
            <v>119.36413999999999</v>
          </cell>
          <cell r="H99">
            <v>10736.4699</v>
          </cell>
          <cell r="I99">
            <v>27618.706530000003</v>
          </cell>
          <cell r="J99">
            <v>125.04999999999998</v>
          </cell>
          <cell r="K99">
            <v>27743.756530000002</v>
          </cell>
          <cell r="L99">
            <v>20630.575239999998</v>
          </cell>
          <cell r="M99">
            <v>634.84352200000001</v>
          </cell>
          <cell r="N99">
            <v>21265.418761999998</v>
          </cell>
          <cell r="O99">
            <v>30629.361410000001</v>
          </cell>
          <cell r="P99">
            <v>593.10348599999998</v>
          </cell>
          <cell r="Q99">
            <v>31222.464896000001</v>
          </cell>
          <cell r="R99">
            <v>19594.939709999995</v>
          </cell>
          <cell r="S99">
            <v>707.12080000000014</v>
          </cell>
          <cell r="T99">
            <v>20302.060509999996</v>
          </cell>
          <cell r="U99">
            <v>32276.104870000006</v>
          </cell>
          <cell r="V99">
            <v>831.47321099999999</v>
          </cell>
          <cell r="W99">
            <v>33107.578081000007</v>
          </cell>
        </row>
        <row r="100">
          <cell r="B100" t="str">
            <v>Morocco</v>
          </cell>
          <cell r="C100">
            <v>0</v>
          </cell>
          <cell r="D100">
            <v>3039.71</v>
          </cell>
          <cell r="E100">
            <v>3039.71</v>
          </cell>
          <cell r="F100">
            <v>0</v>
          </cell>
          <cell r="G100">
            <v>2083.4051800000007</v>
          </cell>
          <cell r="H100">
            <v>2083.4051800000007</v>
          </cell>
          <cell r="I100">
            <v>0</v>
          </cell>
          <cell r="J100">
            <v>2729.7617289999998</v>
          </cell>
          <cell r="K100">
            <v>2729.7617289999998</v>
          </cell>
          <cell r="L100">
            <v>0</v>
          </cell>
          <cell r="M100">
            <v>5437.8482140000015</v>
          </cell>
          <cell r="N100">
            <v>5437.8482140000015</v>
          </cell>
          <cell r="O100">
            <v>0</v>
          </cell>
          <cell r="P100">
            <v>3832.0376189999993</v>
          </cell>
          <cell r="Q100">
            <v>3832.0376189999993</v>
          </cell>
          <cell r="R100">
            <v>0</v>
          </cell>
          <cell r="S100">
            <v>7968.8607779999993</v>
          </cell>
          <cell r="T100">
            <v>7968.8607779999993</v>
          </cell>
          <cell r="U100">
            <v>0</v>
          </cell>
          <cell r="V100">
            <v>3573.932585</v>
          </cell>
          <cell r="W100">
            <v>3573.932585</v>
          </cell>
        </row>
        <row r="101">
          <cell r="B101" t="str">
            <v>Mozambique</v>
          </cell>
          <cell r="C101">
            <v>34736.67</v>
          </cell>
          <cell r="D101">
            <v>409.97999999999996</v>
          </cell>
          <cell r="E101">
            <v>35146.65</v>
          </cell>
          <cell r="F101">
            <v>67091.940550000028</v>
          </cell>
          <cell r="G101">
            <v>520.82868000000008</v>
          </cell>
          <cell r="H101">
            <v>67612.769230000034</v>
          </cell>
          <cell r="I101">
            <v>118984.44954000002</v>
          </cell>
          <cell r="J101">
            <v>-2706.2074900000007</v>
          </cell>
          <cell r="K101">
            <v>116278.24205000002</v>
          </cell>
          <cell r="L101">
            <v>83972.596039999989</v>
          </cell>
          <cell r="M101">
            <v>-2192.3185920000001</v>
          </cell>
          <cell r="N101">
            <v>81780.277447999993</v>
          </cell>
          <cell r="O101">
            <v>77563.096439999994</v>
          </cell>
          <cell r="P101">
            <v>1168.5527669999997</v>
          </cell>
          <cell r="Q101">
            <v>78731.649206999995</v>
          </cell>
          <cell r="R101">
            <v>81807.903309999994</v>
          </cell>
          <cell r="S101">
            <v>2158.6020129999993</v>
          </cell>
          <cell r="T101">
            <v>83966.50532299999</v>
          </cell>
          <cell r="U101">
            <v>48899.908679999993</v>
          </cell>
          <cell r="V101">
            <v>1583.1979950000002</v>
          </cell>
          <cell r="W101">
            <v>50483.106674999995</v>
          </cell>
        </row>
        <row r="102">
          <cell r="B102" t="str">
            <v>Myanmar</v>
          </cell>
          <cell r="C102">
            <v>33153.67</v>
          </cell>
          <cell r="D102">
            <v>842.23</v>
          </cell>
          <cell r="E102">
            <v>33995.9</v>
          </cell>
          <cell r="F102">
            <v>27546.349230000003</v>
          </cell>
          <cell r="G102">
            <v>1052.9426500000002</v>
          </cell>
          <cell r="H102">
            <v>28599.291880000004</v>
          </cell>
          <cell r="I102">
            <v>38083.531740000006</v>
          </cell>
          <cell r="J102">
            <v>719.54865299999994</v>
          </cell>
          <cell r="K102">
            <v>38803.080393000004</v>
          </cell>
          <cell r="L102">
            <v>28889.236039999996</v>
          </cell>
          <cell r="M102">
            <v>1434.4649979999999</v>
          </cell>
          <cell r="N102">
            <v>30323.701037999996</v>
          </cell>
          <cell r="O102">
            <v>71133.881160000004</v>
          </cell>
          <cell r="P102">
            <v>28525.489285900003</v>
          </cell>
          <cell r="Q102">
            <v>99659.370445900015</v>
          </cell>
          <cell r="R102">
            <v>69970.65986</v>
          </cell>
          <cell r="S102">
            <v>3307.2818539999998</v>
          </cell>
          <cell r="T102">
            <v>73277.941714000001</v>
          </cell>
          <cell r="U102">
            <v>102388.34022999999</v>
          </cell>
          <cell r="V102">
            <v>11506.612372999996</v>
          </cell>
          <cell r="W102">
            <v>113894.95260299998</v>
          </cell>
        </row>
        <row r="103">
          <cell r="B103" t="str">
            <v>Namibia</v>
          </cell>
          <cell r="C103">
            <v>259.84000000000003</v>
          </cell>
          <cell r="D103">
            <v>178.24</v>
          </cell>
          <cell r="E103">
            <v>438.08000000000004</v>
          </cell>
          <cell r="F103">
            <v>0</v>
          </cell>
          <cell r="G103">
            <v>362.45359000000002</v>
          </cell>
          <cell r="H103">
            <v>362.45359000000002</v>
          </cell>
          <cell r="I103">
            <v>0</v>
          </cell>
          <cell r="J103">
            <v>-451.85801999999995</v>
          </cell>
          <cell r="K103">
            <v>-451.85801999999995</v>
          </cell>
          <cell r="L103">
            <v>0</v>
          </cell>
          <cell r="M103">
            <v>190.06481300000002</v>
          </cell>
          <cell r="N103">
            <v>190.06481300000002</v>
          </cell>
          <cell r="O103">
            <v>0</v>
          </cell>
          <cell r="P103">
            <v>250.38099200000002</v>
          </cell>
          <cell r="Q103">
            <v>250.38099200000002</v>
          </cell>
          <cell r="R103">
            <v>0</v>
          </cell>
          <cell r="S103">
            <v>285.18687999999997</v>
          </cell>
          <cell r="T103">
            <v>285.18687999999997</v>
          </cell>
          <cell r="U103">
            <v>0</v>
          </cell>
          <cell r="V103">
            <v>296.98160300000001</v>
          </cell>
          <cell r="W103">
            <v>296.98160300000001</v>
          </cell>
        </row>
        <row r="104">
          <cell r="B104" t="str">
            <v>Nauru</v>
          </cell>
          <cell r="C104">
            <v>0</v>
          </cell>
          <cell r="D104">
            <v>0</v>
          </cell>
          <cell r="E104">
            <v>0</v>
          </cell>
          <cell r="F104">
            <v>0</v>
          </cell>
          <cell r="G104">
            <v>8</v>
          </cell>
          <cell r="H104">
            <v>8</v>
          </cell>
          <cell r="I104">
            <v>0</v>
          </cell>
          <cell r="J104">
            <v>0</v>
          </cell>
          <cell r="K104">
            <v>0</v>
          </cell>
          <cell r="L104">
            <v>0</v>
          </cell>
          <cell r="M104">
            <v>0</v>
          </cell>
          <cell r="N104">
            <v>0</v>
          </cell>
          <cell r="O104">
            <v>0</v>
          </cell>
          <cell r="P104">
            <v>0</v>
          </cell>
          <cell r="Q104">
            <v>0</v>
          </cell>
          <cell r="R104">
            <v>0</v>
          </cell>
          <cell r="S104">
            <v>15</v>
          </cell>
          <cell r="T104">
            <v>15</v>
          </cell>
          <cell r="U104">
            <v>0</v>
          </cell>
          <cell r="V104">
            <v>0</v>
          </cell>
          <cell r="W104">
            <v>0</v>
          </cell>
        </row>
        <row r="105">
          <cell r="B105" t="str">
            <v>Nepal</v>
          </cell>
          <cell r="C105">
            <v>64467.060000000012</v>
          </cell>
          <cell r="D105">
            <v>1625.1500000000003</v>
          </cell>
          <cell r="E105">
            <v>66092.210000000006</v>
          </cell>
          <cell r="F105">
            <v>66984.373379999975</v>
          </cell>
          <cell r="G105">
            <v>1126.1018899999999</v>
          </cell>
          <cell r="H105">
            <v>68110.475269999981</v>
          </cell>
          <cell r="I105">
            <v>64358.54632999999</v>
          </cell>
          <cell r="J105">
            <v>558.79900899999996</v>
          </cell>
          <cell r="K105">
            <v>64917.345338999992</v>
          </cell>
          <cell r="L105">
            <v>66590.931239999991</v>
          </cell>
          <cell r="M105">
            <v>2911.2259570000001</v>
          </cell>
          <cell r="N105">
            <v>69502.157196999993</v>
          </cell>
          <cell r="O105">
            <v>90399.111299999975</v>
          </cell>
          <cell r="P105">
            <v>2930.5100200000011</v>
          </cell>
          <cell r="Q105">
            <v>93329.621319999977</v>
          </cell>
          <cell r="R105">
            <v>109843.63737000004</v>
          </cell>
          <cell r="S105">
            <v>2054.8057319999998</v>
          </cell>
          <cell r="T105">
            <v>111898.44310200003</v>
          </cell>
          <cell r="U105">
            <v>81424.138919999998</v>
          </cell>
          <cell r="V105">
            <v>6785.9060490000002</v>
          </cell>
          <cell r="W105">
            <v>88210.044968999995</v>
          </cell>
        </row>
        <row r="106">
          <cell r="B106" t="str">
            <v>Nicaragua</v>
          </cell>
          <cell r="C106">
            <v>4493.5200000000004</v>
          </cell>
          <cell r="D106">
            <v>26.330000000000002</v>
          </cell>
          <cell r="E106">
            <v>4519.8500000000004</v>
          </cell>
          <cell r="F106">
            <v>4694.6007300000001</v>
          </cell>
          <cell r="G106">
            <v>0</v>
          </cell>
          <cell r="H106">
            <v>4694.6007300000001</v>
          </cell>
          <cell r="I106">
            <v>0</v>
          </cell>
          <cell r="J106">
            <v>17.560679999999998</v>
          </cell>
          <cell r="K106">
            <v>17.560679999999998</v>
          </cell>
          <cell r="L106">
            <v>0</v>
          </cell>
          <cell r="M106">
            <v>11403.727337999997</v>
          </cell>
          <cell r="N106">
            <v>11403.727337999997</v>
          </cell>
          <cell r="O106">
            <v>0</v>
          </cell>
          <cell r="P106">
            <v>52.150358043000011</v>
          </cell>
          <cell r="Q106">
            <v>52.150358043000011</v>
          </cell>
          <cell r="R106">
            <v>0</v>
          </cell>
          <cell r="S106">
            <v>73.692341000000013</v>
          </cell>
          <cell r="T106">
            <v>73.692341000000013</v>
          </cell>
          <cell r="U106">
            <v>0</v>
          </cell>
          <cell r="V106">
            <v>159.85160900000002</v>
          </cell>
          <cell r="W106">
            <v>159.85160900000002</v>
          </cell>
        </row>
        <row r="107">
          <cell r="B107" t="str">
            <v>Niger</v>
          </cell>
          <cell r="C107">
            <v>3969.4999999999995</v>
          </cell>
          <cell r="D107">
            <v>0</v>
          </cell>
          <cell r="E107">
            <v>3969.4999999999995</v>
          </cell>
          <cell r="F107">
            <v>2060.5363400000001</v>
          </cell>
          <cell r="G107">
            <v>0</v>
          </cell>
          <cell r="H107">
            <v>2060.5363400000001</v>
          </cell>
          <cell r="I107">
            <v>368.45460000000003</v>
          </cell>
          <cell r="J107">
            <v>0</v>
          </cell>
          <cell r="K107">
            <v>368.45460000000003</v>
          </cell>
          <cell r="L107">
            <v>32.576700000000002</v>
          </cell>
          <cell r="M107">
            <v>5.5976299999999997</v>
          </cell>
          <cell r="N107">
            <v>38.174330000000005</v>
          </cell>
          <cell r="O107">
            <v>0</v>
          </cell>
          <cell r="P107">
            <v>0</v>
          </cell>
          <cell r="Q107">
            <v>0</v>
          </cell>
          <cell r="R107">
            <v>0</v>
          </cell>
          <cell r="S107">
            <v>110.090945</v>
          </cell>
          <cell r="T107">
            <v>110.090945</v>
          </cell>
          <cell r="U107">
            <v>0</v>
          </cell>
          <cell r="V107">
            <v>0</v>
          </cell>
          <cell r="W107">
            <v>0</v>
          </cell>
        </row>
        <row r="108">
          <cell r="B108" t="str">
            <v>Nigeria</v>
          </cell>
          <cell r="C108">
            <v>116698.42</v>
          </cell>
          <cell r="D108">
            <v>4578.2400000000025</v>
          </cell>
          <cell r="E108">
            <v>121276.66</v>
          </cell>
          <cell r="F108">
            <v>138533.46779999993</v>
          </cell>
          <cell r="G108">
            <v>32801.766202999999</v>
          </cell>
          <cell r="H108">
            <v>171335.23400299993</v>
          </cell>
          <cell r="I108">
            <v>158514.91185999996</v>
          </cell>
          <cell r="J108">
            <v>27913.405179999994</v>
          </cell>
          <cell r="K108">
            <v>186428.31703999997</v>
          </cell>
          <cell r="L108">
            <v>202321.91206000015</v>
          </cell>
          <cell r="M108">
            <v>-5008.6707930000066</v>
          </cell>
          <cell r="N108">
            <v>197313.24126700015</v>
          </cell>
          <cell r="O108">
            <v>239982.76689000003</v>
          </cell>
          <cell r="P108">
            <v>8750.9122334999975</v>
          </cell>
          <cell r="Q108">
            <v>248733.67912350001</v>
          </cell>
          <cell r="R108">
            <v>226409.74567999996</v>
          </cell>
          <cell r="S108">
            <v>10229.588781999997</v>
          </cell>
          <cell r="T108">
            <v>236639.33446199997</v>
          </cell>
          <cell r="U108">
            <v>253498.67155000003</v>
          </cell>
          <cell r="V108">
            <v>9186.7703219999985</v>
          </cell>
          <cell r="W108">
            <v>262685.44187200005</v>
          </cell>
        </row>
        <row r="109">
          <cell r="B109" t="str">
            <v>North &amp; Central America, regional</v>
          </cell>
          <cell r="C109">
            <v>1708.81</v>
          </cell>
          <cell r="D109">
            <v>-707.07999999999993</v>
          </cell>
          <cell r="E109">
            <v>1001.73</v>
          </cell>
          <cell r="F109">
            <v>0</v>
          </cell>
          <cell r="G109">
            <v>303.61399999999998</v>
          </cell>
          <cell r="H109">
            <v>303.61399999999998</v>
          </cell>
          <cell r="I109">
            <v>0</v>
          </cell>
          <cell r="J109">
            <v>3477.4159530000002</v>
          </cell>
          <cell r="K109">
            <v>3477.4159530000002</v>
          </cell>
          <cell r="L109">
            <v>98.329759999999993</v>
          </cell>
          <cell r="M109">
            <v>1313.3563530000001</v>
          </cell>
          <cell r="N109">
            <v>1411.6861130000002</v>
          </cell>
          <cell r="O109">
            <v>0</v>
          </cell>
          <cell r="P109">
            <v>1000.8679400000001</v>
          </cell>
          <cell r="Q109">
            <v>1000.8679400000001</v>
          </cell>
          <cell r="R109">
            <v>159.327</v>
          </cell>
          <cell r="S109">
            <v>1942.9473220000002</v>
          </cell>
          <cell r="T109">
            <v>2102.2743220000002</v>
          </cell>
          <cell r="U109">
            <v>0</v>
          </cell>
          <cell r="V109">
            <v>4375.5927660000007</v>
          </cell>
          <cell r="W109">
            <v>4375.5927660000007</v>
          </cell>
        </row>
        <row r="110">
          <cell r="B110" t="str">
            <v>North of Sahara, regional</v>
          </cell>
          <cell r="C110">
            <v>927.77</v>
          </cell>
          <cell r="D110">
            <v>0</v>
          </cell>
          <cell r="E110">
            <v>927.77</v>
          </cell>
          <cell r="F110">
            <v>23.683630000000001</v>
          </cell>
          <cell r="G110">
            <v>-1.5008699999999999</v>
          </cell>
          <cell r="H110">
            <v>22.182760000000002</v>
          </cell>
          <cell r="I110">
            <v>13246.307059999999</v>
          </cell>
          <cell r="J110">
            <v>125.8</v>
          </cell>
          <cell r="K110">
            <v>13372.107059999998</v>
          </cell>
          <cell r="L110">
            <v>-8.4703100000000013</v>
          </cell>
          <cell r="M110">
            <v>2418.5814200000004</v>
          </cell>
          <cell r="N110">
            <v>2410.1111100000003</v>
          </cell>
          <cell r="O110">
            <v>2000</v>
          </cell>
          <cell r="P110">
            <v>2019.6800870000002</v>
          </cell>
          <cell r="Q110">
            <v>4019.6800870000002</v>
          </cell>
          <cell r="R110">
            <v>9.4810000000000005E-2</v>
          </cell>
          <cell r="S110">
            <v>0</v>
          </cell>
          <cell r="T110">
            <v>9.4810000000000005E-2</v>
          </cell>
          <cell r="U110">
            <v>0</v>
          </cell>
          <cell r="V110">
            <v>62.334000000000003</v>
          </cell>
          <cell r="W110">
            <v>62.334000000000003</v>
          </cell>
        </row>
        <row r="111">
          <cell r="B111" t="str">
            <v>Oceania, regional</v>
          </cell>
          <cell r="C111">
            <v>2362.7799999999997</v>
          </cell>
          <cell r="D111">
            <v>0</v>
          </cell>
          <cell r="E111">
            <v>2362.7799999999997</v>
          </cell>
          <cell r="F111">
            <v>2814.25855</v>
          </cell>
          <cell r="G111">
            <v>141.62524000000002</v>
          </cell>
          <cell r="H111">
            <v>2955.8837899999999</v>
          </cell>
          <cell r="I111">
            <v>1907.2428599999998</v>
          </cell>
          <cell r="J111">
            <v>137.40980200000001</v>
          </cell>
          <cell r="K111">
            <v>2044.652662</v>
          </cell>
          <cell r="L111">
            <v>3199.5493699999997</v>
          </cell>
          <cell r="M111">
            <v>75.540304999999989</v>
          </cell>
          <cell r="N111">
            <v>3275.0896749999997</v>
          </cell>
          <cell r="O111">
            <v>2820.1389999999997</v>
          </cell>
          <cell r="P111">
            <v>34.82</v>
          </cell>
          <cell r="Q111">
            <v>2854.9589999999998</v>
          </cell>
          <cell r="R111">
            <v>3666.5932000000003</v>
          </cell>
          <cell r="S111">
            <v>700.81346800000006</v>
          </cell>
          <cell r="T111">
            <v>4367.4066680000005</v>
          </cell>
          <cell r="U111">
            <v>2907.078</v>
          </cell>
          <cell r="V111">
            <v>166.19429999999997</v>
          </cell>
          <cell r="W111">
            <v>3073.2723000000001</v>
          </cell>
        </row>
        <row r="112">
          <cell r="B112" t="str">
            <v>Oman</v>
          </cell>
          <cell r="C112">
            <v>0</v>
          </cell>
          <cell r="D112">
            <v>410.33000000000004</v>
          </cell>
          <cell r="E112">
            <v>410.33000000000004</v>
          </cell>
          <cell r="F112">
            <v>0</v>
          </cell>
          <cell r="G112">
            <v>601.54640999999992</v>
          </cell>
          <cell r="H112">
            <v>601.54640999999992</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B113" t="str">
            <v>Pakistan</v>
          </cell>
          <cell r="C113">
            <v>128820.19000000002</v>
          </cell>
          <cell r="D113">
            <v>10505.779999999999</v>
          </cell>
          <cell r="E113">
            <v>139325.97000000003</v>
          </cell>
          <cell r="F113">
            <v>184359.86693999998</v>
          </cell>
          <cell r="G113">
            <v>8922.1854079999994</v>
          </cell>
          <cell r="H113">
            <v>193282.05234799997</v>
          </cell>
          <cell r="I113">
            <v>197114.80570999999</v>
          </cell>
          <cell r="J113">
            <v>9733.7679900000039</v>
          </cell>
          <cell r="K113">
            <v>206848.57369999998</v>
          </cell>
          <cell r="L113">
            <v>170746.02197000003</v>
          </cell>
          <cell r="M113">
            <v>18471.714859999993</v>
          </cell>
          <cell r="N113">
            <v>189217.73683000001</v>
          </cell>
          <cell r="O113">
            <v>317000.32036999991</v>
          </cell>
          <cell r="P113">
            <v>21219.278572700001</v>
          </cell>
          <cell r="Q113">
            <v>338219.5989426999</v>
          </cell>
          <cell r="R113">
            <v>240360.88923000003</v>
          </cell>
          <cell r="S113">
            <v>25963.391089000004</v>
          </cell>
          <cell r="T113">
            <v>266324.28031900001</v>
          </cell>
          <cell r="U113">
            <v>351378.79164000001</v>
          </cell>
          <cell r="V113">
            <v>22403.773816000001</v>
          </cell>
          <cell r="W113">
            <v>373782.56545600004</v>
          </cell>
        </row>
        <row r="114">
          <cell r="B114" t="str">
            <v>Palau</v>
          </cell>
          <cell r="C114">
            <v>0</v>
          </cell>
          <cell r="D114">
            <v>0</v>
          </cell>
          <cell r="E114">
            <v>0</v>
          </cell>
          <cell r="F114">
            <v>0</v>
          </cell>
          <cell r="G114">
            <v>11.965</v>
          </cell>
          <cell r="H114">
            <v>11.965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B115" t="str">
            <v>Panama</v>
          </cell>
          <cell r="C115">
            <v>0</v>
          </cell>
          <cell r="D115">
            <v>47.68</v>
          </cell>
          <cell r="E115">
            <v>47.68</v>
          </cell>
          <cell r="F115">
            <v>0</v>
          </cell>
          <cell r="G115">
            <v>26.408000000000001</v>
          </cell>
          <cell r="H115">
            <v>26.408000000000001</v>
          </cell>
          <cell r="I115">
            <v>0</v>
          </cell>
          <cell r="J115">
            <v>122.99576599999999</v>
          </cell>
          <cell r="K115">
            <v>122.99576599999999</v>
          </cell>
          <cell r="L115">
            <v>0</v>
          </cell>
          <cell r="M115">
            <v>433.85606400000006</v>
          </cell>
          <cell r="N115">
            <v>433.85606400000006</v>
          </cell>
          <cell r="O115">
            <v>0</v>
          </cell>
          <cell r="P115">
            <v>420.89908476599999</v>
          </cell>
          <cell r="Q115">
            <v>420.89908476599999</v>
          </cell>
          <cell r="R115">
            <v>0</v>
          </cell>
          <cell r="S115">
            <v>447.7070920000001</v>
          </cell>
          <cell r="T115">
            <v>447.7070920000001</v>
          </cell>
          <cell r="U115">
            <v>0</v>
          </cell>
          <cell r="V115">
            <v>1871.4432879999999</v>
          </cell>
          <cell r="W115">
            <v>1871.4432879999999</v>
          </cell>
        </row>
        <row r="116">
          <cell r="B116" t="str">
            <v>Papua New Guinea</v>
          </cell>
          <cell r="C116">
            <v>193.42</v>
          </cell>
          <cell r="D116">
            <v>431.26000000000005</v>
          </cell>
          <cell r="E116">
            <v>624.68000000000006</v>
          </cell>
          <cell r="F116">
            <v>1.0354000000000001</v>
          </cell>
          <cell r="G116">
            <v>667.73010999999997</v>
          </cell>
          <cell r="H116">
            <v>668.76550999999995</v>
          </cell>
          <cell r="I116">
            <v>0</v>
          </cell>
          <cell r="J116">
            <v>-199.85437500000003</v>
          </cell>
          <cell r="K116">
            <v>-199.85437500000003</v>
          </cell>
          <cell r="L116">
            <v>0</v>
          </cell>
          <cell r="M116">
            <v>1328.193522</v>
          </cell>
          <cell r="N116">
            <v>1328.193522</v>
          </cell>
          <cell r="O116">
            <v>0</v>
          </cell>
          <cell r="P116">
            <v>593.34336300000007</v>
          </cell>
          <cell r="Q116">
            <v>593.34336300000007</v>
          </cell>
          <cell r="R116">
            <v>0</v>
          </cell>
          <cell r="S116">
            <v>1096.9357010000001</v>
          </cell>
          <cell r="T116">
            <v>1096.9357010000001</v>
          </cell>
          <cell r="U116">
            <v>0</v>
          </cell>
          <cell r="V116">
            <v>947.18403100000012</v>
          </cell>
          <cell r="W116">
            <v>947.18403100000012</v>
          </cell>
        </row>
        <row r="117">
          <cell r="B117" t="str">
            <v>Paraguay</v>
          </cell>
          <cell r="C117">
            <v>0</v>
          </cell>
          <cell r="D117">
            <v>26.85</v>
          </cell>
          <cell r="E117">
            <v>26.85</v>
          </cell>
          <cell r="F117">
            <v>0</v>
          </cell>
          <cell r="G117">
            <v>7.2430000000000003</v>
          </cell>
          <cell r="H117">
            <v>7.2430000000000003</v>
          </cell>
          <cell r="I117">
            <v>0</v>
          </cell>
          <cell r="J117">
            <v>28.896184000000005</v>
          </cell>
          <cell r="K117">
            <v>28.896184000000005</v>
          </cell>
          <cell r="L117">
            <v>0</v>
          </cell>
          <cell r="M117">
            <v>75.572767999999996</v>
          </cell>
          <cell r="N117">
            <v>75.572767999999996</v>
          </cell>
          <cell r="O117">
            <v>0</v>
          </cell>
          <cell r="P117">
            <v>74.600794000000008</v>
          </cell>
          <cell r="Q117">
            <v>74.600794000000008</v>
          </cell>
          <cell r="R117">
            <v>0</v>
          </cell>
          <cell r="S117">
            <v>149.87529300000003</v>
          </cell>
          <cell r="T117">
            <v>149.87529300000003</v>
          </cell>
          <cell r="U117">
            <v>0</v>
          </cell>
          <cell r="V117">
            <v>488.34743900000001</v>
          </cell>
          <cell r="W117">
            <v>488.34743900000001</v>
          </cell>
        </row>
        <row r="118">
          <cell r="B118" t="str">
            <v>Peru</v>
          </cell>
          <cell r="C118">
            <v>271.60000000000002</v>
          </cell>
          <cell r="D118">
            <v>412.14</v>
          </cell>
          <cell r="E118">
            <v>683.74</v>
          </cell>
          <cell r="F118">
            <v>101.91889999999999</v>
          </cell>
          <cell r="G118">
            <v>717.71172000000001</v>
          </cell>
          <cell r="H118">
            <v>819.63062000000002</v>
          </cell>
          <cell r="I118">
            <v>0</v>
          </cell>
          <cell r="J118">
            <v>371.65288799999996</v>
          </cell>
          <cell r="K118">
            <v>371.65288799999996</v>
          </cell>
          <cell r="L118">
            <v>0</v>
          </cell>
          <cell r="M118">
            <v>2688.0861349999996</v>
          </cell>
          <cell r="N118">
            <v>2688.0861349999996</v>
          </cell>
          <cell r="O118">
            <v>0</v>
          </cell>
          <cell r="P118">
            <v>2108.5505559999997</v>
          </cell>
          <cell r="Q118">
            <v>2108.5505559999997</v>
          </cell>
          <cell r="R118">
            <v>0</v>
          </cell>
          <cell r="S118">
            <v>10.851723999999733</v>
          </cell>
          <cell r="T118">
            <v>10.851723999999733</v>
          </cell>
          <cell r="U118">
            <v>0</v>
          </cell>
          <cell r="V118">
            <v>2158.1519189999999</v>
          </cell>
          <cell r="W118">
            <v>2158.1519189999999</v>
          </cell>
        </row>
        <row r="119">
          <cell r="B119" t="str">
            <v>Philippines</v>
          </cell>
          <cell r="C119">
            <v>509.43</v>
          </cell>
          <cell r="D119">
            <v>2303.3299999999995</v>
          </cell>
          <cell r="E119">
            <v>2812.7599999999993</v>
          </cell>
          <cell r="F119">
            <v>-2.9697700000000005</v>
          </cell>
          <cell r="G119">
            <v>379.7843400000001</v>
          </cell>
          <cell r="H119">
            <v>376.81457000000012</v>
          </cell>
          <cell r="I119">
            <v>0</v>
          </cell>
          <cell r="J119">
            <v>1294.2388779999999</v>
          </cell>
          <cell r="K119">
            <v>1294.2388779999999</v>
          </cell>
          <cell r="L119">
            <v>0</v>
          </cell>
          <cell r="M119">
            <v>1664.3234469999995</v>
          </cell>
          <cell r="N119">
            <v>1664.3234469999995</v>
          </cell>
          <cell r="O119">
            <v>32213.706290000006</v>
          </cell>
          <cell r="P119">
            <v>2858.0437539999994</v>
          </cell>
          <cell r="Q119">
            <v>35071.750044000008</v>
          </cell>
          <cell r="R119">
            <v>54199.391230000001</v>
          </cell>
          <cell r="S119">
            <v>1822.708255</v>
          </cell>
          <cell r="T119">
            <v>56022.099484999999</v>
          </cell>
          <cell r="U119">
            <v>4204.1970100000008</v>
          </cell>
          <cell r="V119">
            <v>4912.6826380000002</v>
          </cell>
          <cell r="W119">
            <v>9116.8796480000019</v>
          </cell>
        </row>
        <row r="120">
          <cell r="B120" t="str">
            <v>Rwanda</v>
          </cell>
          <cell r="C120">
            <v>56664.19</v>
          </cell>
          <cell r="D120">
            <v>935.99</v>
          </cell>
          <cell r="E120">
            <v>57600.18</v>
          </cell>
          <cell r="F120">
            <v>67749.530230000004</v>
          </cell>
          <cell r="G120">
            <v>997.56362000000013</v>
          </cell>
          <cell r="H120">
            <v>68747.093850000005</v>
          </cell>
          <cell r="I120">
            <v>84485.367509999996</v>
          </cell>
          <cell r="J120">
            <v>83.865094000000127</v>
          </cell>
          <cell r="K120">
            <v>84569.23260399999</v>
          </cell>
          <cell r="L120">
            <v>38725.392659999998</v>
          </cell>
          <cell r="M120">
            <v>-10483.369902999997</v>
          </cell>
          <cell r="N120">
            <v>28242.022756999999</v>
          </cell>
          <cell r="O120">
            <v>101942.14513999998</v>
          </cell>
          <cell r="P120">
            <v>1452.1713529999997</v>
          </cell>
          <cell r="Q120">
            <v>103394.31649299998</v>
          </cell>
          <cell r="R120">
            <v>46290.393899999995</v>
          </cell>
          <cell r="S120">
            <v>1737.2969179999993</v>
          </cell>
          <cell r="T120">
            <v>48027.690817999995</v>
          </cell>
          <cell r="U120">
            <v>98850.506120000005</v>
          </cell>
          <cell r="V120">
            <v>2442.6534419999998</v>
          </cell>
          <cell r="W120">
            <v>101293.159562</v>
          </cell>
        </row>
        <row r="121">
          <cell r="B121" t="str">
            <v>Samoa</v>
          </cell>
          <cell r="C121">
            <v>114.53</v>
          </cell>
          <cell r="D121">
            <v>0</v>
          </cell>
          <cell r="E121">
            <v>114.53</v>
          </cell>
          <cell r="F121">
            <v>149.82666</v>
          </cell>
          <cell r="G121">
            <v>0</v>
          </cell>
          <cell r="H121">
            <v>149.82666</v>
          </cell>
          <cell r="I121">
            <v>169.60467</v>
          </cell>
          <cell r="J121">
            <v>84.512020000000007</v>
          </cell>
          <cell r="K121">
            <v>254.11669000000001</v>
          </cell>
          <cell r="L121">
            <v>0</v>
          </cell>
          <cell r="M121">
            <v>0</v>
          </cell>
          <cell r="N121">
            <v>0</v>
          </cell>
          <cell r="O121">
            <v>166.2</v>
          </cell>
          <cell r="P121">
            <v>8</v>
          </cell>
          <cell r="Q121">
            <v>174.2</v>
          </cell>
          <cell r="R121">
            <v>0</v>
          </cell>
          <cell r="S121">
            <v>0</v>
          </cell>
          <cell r="T121">
            <v>0</v>
          </cell>
          <cell r="U121">
            <v>0</v>
          </cell>
          <cell r="V121">
            <v>0</v>
          </cell>
          <cell r="W121">
            <v>0</v>
          </cell>
        </row>
        <row r="122">
          <cell r="B122" t="str">
            <v>Sao Tome &amp; Principe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95.224239999999995</v>
          </cell>
          <cell r="T122">
            <v>95.224239999999995</v>
          </cell>
          <cell r="U122">
            <v>0</v>
          </cell>
          <cell r="V122">
            <v>0</v>
          </cell>
          <cell r="W122">
            <v>0</v>
          </cell>
        </row>
        <row r="123">
          <cell r="B123" t="str">
            <v>Senegal</v>
          </cell>
          <cell r="C123">
            <v>190.92</v>
          </cell>
          <cell r="D123">
            <v>3980.5800000000004</v>
          </cell>
          <cell r="E123">
            <v>4171.5</v>
          </cell>
          <cell r="F123">
            <v>-1099.7272199999998</v>
          </cell>
          <cell r="G123">
            <v>563.62348699999995</v>
          </cell>
          <cell r="H123">
            <v>-536.10373299999981</v>
          </cell>
          <cell r="I123">
            <v>0</v>
          </cell>
          <cell r="J123">
            <v>1243.404667</v>
          </cell>
          <cell r="K123">
            <v>1243.404667</v>
          </cell>
          <cell r="L123">
            <v>0</v>
          </cell>
          <cell r="M123">
            <v>3205.2835610000002</v>
          </cell>
          <cell r="N123">
            <v>3205.2835610000002</v>
          </cell>
          <cell r="O123">
            <v>0</v>
          </cell>
          <cell r="P123">
            <v>959.91264100000001</v>
          </cell>
          <cell r="Q123">
            <v>959.91264100000001</v>
          </cell>
          <cell r="R123">
            <v>230</v>
          </cell>
          <cell r="S123">
            <v>-300.63161300000013</v>
          </cell>
          <cell r="T123">
            <v>-70.631613000000129</v>
          </cell>
          <cell r="U123">
            <v>0</v>
          </cell>
          <cell r="V123">
            <v>1090.5897599999998</v>
          </cell>
          <cell r="W123">
            <v>1090.5897599999998</v>
          </cell>
        </row>
        <row r="124">
          <cell r="B124" t="str">
            <v>Serbia</v>
          </cell>
          <cell r="C124">
            <v>2743.099999999999</v>
          </cell>
          <cell r="D124">
            <v>3131.45</v>
          </cell>
          <cell r="E124">
            <v>5874.5499999999993</v>
          </cell>
          <cell r="F124">
            <v>1668.7460699999997</v>
          </cell>
          <cell r="G124">
            <v>1829.5094200000005</v>
          </cell>
          <cell r="H124">
            <v>3498.2554900000005</v>
          </cell>
          <cell r="I124">
            <v>-28.015699999999999</v>
          </cell>
          <cell r="J124">
            <v>1544.7616840000003</v>
          </cell>
          <cell r="K124">
            <v>1516.7459840000004</v>
          </cell>
          <cell r="L124">
            <v>0</v>
          </cell>
          <cell r="M124">
            <v>3280.2713360000021</v>
          </cell>
          <cell r="N124">
            <v>3280.2713360000021</v>
          </cell>
          <cell r="O124">
            <v>0</v>
          </cell>
          <cell r="P124">
            <v>3233.6465619999994</v>
          </cell>
          <cell r="Q124">
            <v>3233.6465619999994</v>
          </cell>
          <cell r="R124">
            <v>0</v>
          </cell>
          <cell r="S124">
            <v>2995.218633598</v>
          </cell>
          <cell r="T124">
            <v>2995.218633598</v>
          </cell>
          <cell r="U124">
            <v>990.00000000000011</v>
          </cell>
          <cell r="V124">
            <v>2822.7156879999998</v>
          </cell>
          <cell r="W124">
            <v>3812.7156879999998</v>
          </cell>
        </row>
        <row r="125">
          <cell r="B125" t="str">
            <v>Seychelles</v>
          </cell>
          <cell r="C125">
            <v>5.51</v>
          </cell>
          <cell r="D125">
            <v>32.120000000000005</v>
          </cell>
          <cell r="E125">
            <v>37.630000000000003</v>
          </cell>
          <cell r="F125">
            <v>0</v>
          </cell>
          <cell r="G125">
            <v>27.83567</v>
          </cell>
          <cell r="H125">
            <v>27.83567</v>
          </cell>
          <cell r="I125">
            <v>0</v>
          </cell>
          <cell r="J125">
            <v>45.534850999999996</v>
          </cell>
          <cell r="K125">
            <v>45.534850999999996</v>
          </cell>
          <cell r="L125">
            <v>0</v>
          </cell>
          <cell r="M125">
            <v>1142.8827509999999</v>
          </cell>
          <cell r="N125">
            <v>1142.8827509999999</v>
          </cell>
          <cell r="O125">
            <v>0</v>
          </cell>
          <cell r="P125">
            <v>307.28571124899997</v>
          </cell>
          <cell r="Q125">
            <v>307.28571124899997</v>
          </cell>
          <cell r="R125">
            <v>0</v>
          </cell>
          <cell r="S125">
            <v>379.98893600000002</v>
          </cell>
          <cell r="T125">
            <v>379.98893600000002</v>
          </cell>
          <cell r="U125">
            <v>0</v>
          </cell>
          <cell r="V125">
            <v>323.63015200000001</v>
          </cell>
          <cell r="W125">
            <v>323.63015200000001</v>
          </cell>
        </row>
        <row r="126">
          <cell r="B126" t="str">
            <v>Sierra Leone</v>
          </cell>
          <cell r="C126">
            <v>49372.039999999986</v>
          </cell>
          <cell r="D126">
            <v>2016.67</v>
          </cell>
          <cell r="E126">
            <v>51388.709999999985</v>
          </cell>
          <cell r="F126">
            <v>52631.997159999999</v>
          </cell>
          <cell r="G126">
            <v>2270.4052299999998</v>
          </cell>
          <cell r="H126">
            <v>54902.402389999996</v>
          </cell>
          <cell r="I126">
            <v>45451.455830000006</v>
          </cell>
          <cell r="J126">
            <v>433.06919099999999</v>
          </cell>
          <cell r="K126">
            <v>45884.525021000009</v>
          </cell>
          <cell r="L126">
            <v>57967.025250000006</v>
          </cell>
          <cell r="M126">
            <v>4844.9115000000011</v>
          </cell>
          <cell r="N126">
            <v>62811.936750000008</v>
          </cell>
          <cell r="O126">
            <v>66311.282790000012</v>
          </cell>
          <cell r="P126">
            <v>3679.0613450000001</v>
          </cell>
          <cell r="Q126">
            <v>69990.344135000007</v>
          </cell>
          <cell r="R126">
            <v>235110.54475999999</v>
          </cell>
          <cell r="S126">
            <v>2636.7672630000002</v>
          </cell>
          <cell r="T126">
            <v>237747.31202299998</v>
          </cell>
          <cell r="U126">
            <v>213812.68335000004</v>
          </cell>
          <cell r="V126">
            <v>3894.3142980000002</v>
          </cell>
          <cell r="W126">
            <v>217706.99764800005</v>
          </cell>
        </row>
        <row r="127">
          <cell r="B127" t="str">
            <v>Solomon Islands</v>
          </cell>
          <cell r="C127">
            <v>105.26</v>
          </cell>
          <cell r="D127">
            <v>40.39</v>
          </cell>
          <cell r="E127">
            <v>145.65</v>
          </cell>
          <cell r="F127">
            <v>0</v>
          </cell>
          <cell r="G127">
            <v>143.82409999999999</v>
          </cell>
          <cell r="H127">
            <v>143.82409999999999</v>
          </cell>
          <cell r="I127">
            <v>0</v>
          </cell>
          <cell r="J127">
            <v>115.64680100000002</v>
          </cell>
          <cell r="K127">
            <v>115.64680100000002</v>
          </cell>
          <cell r="L127">
            <v>0</v>
          </cell>
          <cell r="M127">
            <v>227.48318600000002</v>
          </cell>
          <cell r="N127">
            <v>227.48318600000002</v>
          </cell>
          <cell r="O127">
            <v>150</v>
          </cell>
          <cell r="P127">
            <v>281.30334499999998</v>
          </cell>
          <cell r="Q127">
            <v>431.30334499999998</v>
          </cell>
          <cell r="R127">
            <v>300</v>
          </cell>
          <cell r="S127">
            <v>483.69248399999992</v>
          </cell>
          <cell r="T127">
            <v>783.69248399999992</v>
          </cell>
          <cell r="U127">
            <v>0</v>
          </cell>
          <cell r="V127">
            <v>517.0726709999999</v>
          </cell>
          <cell r="W127">
            <v>517.0726709999999</v>
          </cell>
        </row>
        <row r="128">
          <cell r="B128" t="str">
            <v>Somalia</v>
          </cell>
          <cell r="C128">
            <v>26690.94</v>
          </cell>
          <cell r="D128">
            <v>1320.53</v>
          </cell>
          <cell r="E128">
            <v>28011.469999999998</v>
          </cell>
          <cell r="F128">
            <v>38829.878219999991</v>
          </cell>
          <cell r="G128">
            <v>1528.6498560999999</v>
          </cell>
          <cell r="H128">
            <v>40358.528076099989</v>
          </cell>
          <cell r="I128">
            <v>93147.290700000027</v>
          </cell>
          <cell r="J128">
            <v>1759.7959150000002</v>
          </cell>
          <cell r="K128">
            <v>94907.086615000022</v>
          </cell>
          <cell r="L128">
            <v>83509.835480000038</v>
          </cell>
          <cell r="M128">
            <v>6244.1570830000001</v>
          </cell>
          <cell r="N128">
            <v>89753.992563000036</v>
          </cell>
          <cell r="O128">
            <v>94317.921280000024</v>
          </cell>
          <cell r="P128">
            <v>12955.929371500004</v>
          </cell>
          <cell r="Q128">
            <v>107273.85065150003</v>
          </cell>
          <cell r="R128">
            <v>109445.23168999997</v>
          </cell>
          <cell r="S128">
            <v>14346.166354000003</v>
          </cell>
          <cell r="T128">
            <v>123791.39804399997</v>
          </cell>
          <cell r="U128">
            <v>114635.28159999999</v>
          </cell>
          <cell r="V128">
            <v>7193.131096000001</v>
          </cell>
          <cell r="W128">
            <v>121828.41269599998</v>
          </cell>
        </row>
        <row r="129">
          <cell r="B129" t="str">
            <v>South &amp; Central Asia, regional</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6174.6580589180721</v>
          </cell>
          <cell r="W129">
            <v>6174.6580589180721</v>
          </cell>
        </row>
        <row r="130">
          <cell r="B130" t="str">
            <v>South Africa</v>
          </cell>
          <cell r="C130">
            <v>26136.189999999995</v>
          </cell>
          <cell r="D130">
            <v>16976.400000000001</v>
          </cell>
          <cell r="E130">
            <v>43112.59</v>
          </cell>
          <cell r="F130">
            <v>13067.646060000001</v>
          </cell>
          <cell r="G130">
            <v>12374.138790000006</v>
          </cell>
          <cell r="H130">
            <v>25441.784850000007</v>
          </cell>
          <cell r="I130">
            <v>26465.254819999998</v>
          </cell>
          <cell r="J130">
            <v>2608.7525489999998</v>
          </cell>
          <cell r="K130">
            <v>29074.007368999999</v>
          </cell>
          <cell r="L130">
            <v>14803.694749999999</v>
          </cell>
          <cell r="M130">
            <v>-28765.767462</v>
          </cell>
          <cell r="N130">
            <v>-13962.072712000001</v>
          </cell>
          <cell r="O130">
            <v>21604.779310000002</v>
          </cell>
          <cell r="P130">
            <v>14000.264157549987</v>
          </cell>
          <cell r="Q130">
            <v>35605.043467549986</v>
          </cell>
          <cell r="R130">
            <v>11380.19131</v>
          </cell>
          <cell r="S130">
            <v>-29758.028940000007</v>
          </cell>
          <cell r="T130">
            <v>-18377.837630000009</v>
          </cell>
          <cell r="U130">
            <v>7369.9870900000005</v>
          </cell>
          <cell r="V130">
            <v>11725.266751000001</v>
          </cell>
          <cell r="W130">
            <v>19095.253841000002</v>
          </cell>
        </row>
        <row r="131">
          <cell r="B131" t="str">
            <v>South America, regional</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1114.2083533333334</v>
          </cell>
          <cell r="W131">
            <v>1114.2083533333334</v>
          </cell>
        </row>
        <row r="132">
          <cell r="B132" t="str">
            <v>South Asia, regional</v>
          </cell>
          <cell r="C132">
            <v>2072.5300000000002</v>
          </cell>
          <cell r="D132">
            <v>-97.660000000000025</v>
          </cell>
          <cell r="E132">
            <v>1974.8700000000001</v>
          </cell>
          <cell r="F132">
            <v>550.14121</v>
          </cell>
          <cell r="G132">
            <v>707.7648200000001</v>
          </cell>
          <cell r="H132">
            <v>1257.9060300000001</v>
          </cell>
          <cell r="I132">
            <v>33.805300000000003</v>
          </cell>
          <cell r="J132">
            <v>825.12609499999996</v>
          </cell>
          <cell r="K132">
            <v>858.93139499999995</v>
          </cell>
          <cell r="L132">
            <v>367.38741000000005</v>
          </cell>
          <cell r="M132">
            <v>826.09476899999993</v>
          </cell>
          <cell r="N132">
            <v>1193.4821790000001</v>
          </cell>
          <cell r="O132">
            <v>695.69996000000003</v>
          </cell>
          <cell r="P132">
            <v>1054.4665340000001</v>
          </cell>
          <cell r="Q132">
            <v>1750.1664940000001</v>
          </cell>
          <cell r="R132">
            <v>1369.72136</v>
          </cell>
          <cell r="S132">
            <v>6965.1908415000007</v>
          </cell>
          <cell r="T132">
            <v>8334.9122015000012</v>
          </cell>
          <cell r="U132">
            <v>979.99194</v>
          </cell>
          <cell r="V132">
            <v>7212.2206699999997</v>
          </cell>
          <cell r="W132">
            <v>8192.2126100000005</v>
          </cell>
        </row>
        <row r="133">
          <cell r="B133" t="str">
            <v>South of Sahara, regional</v>
          </cell>
          <cell r="C133">
            <v>28058.429999999997</v>
          </cell>
          <cell r="D133">
            <v>686.38999999999987</v>
          </cell>
          <cell r="E133">
            <v>28744.819999999996</v>
          </cell>
          <cell r="F133">
            <v>105356.57577000005</v>
          </cell>
          <cell r="G133">
            <v>831.77868000000012</v>
          </cell>
          <cell r="H133">
            <v>106188.35445000006</v>
          </cell>
          <cell r="I133">
            <v>38775.80417000001</v>
          </cell>
          <cell r="J133">
            <v>20528.532057999993</v>
          </cell>
          <cell r="K133">
            <v>59304.336228</v>
          </cell>
          <cell r="L133">
            <v>61590.471659999996</v>
          </cell>
          <cell r="M133">
            <v>86.360042000000078</v>
          </cell>
          <cell r="N133">
            <v>61676.831701999996</v>
          </cell>
          <cell r="O133">
            <v>101410.44714999998</v>
          </cell>
          <cell r="P133">
            <v>3209.0267500000004</v>
          </cell>
          <cell r="Q133">
            <v>104619.47389999998</v>
          </cell>
          <cell r="R133">
            <v>104087.38917999998</v>
          </cell>
          <cell r="S133">
            <v>2389.8601289999997</v>
          </cell>
          <cell r="T133">
            <v>106477.24930899998</v>
          </cell>
          <cell r="U133">
            <v>99288.569279999996</v>
          </cell>
          <cell r="V133">
            <v>149.23924999999997</v>
          </cell>
          <cell r="W133">
            <v>99437.808529999995</v>
          </cell>
        </row>
        <row r="134">
          <cell r="B134" t="str">
            <v>South Sudan</v>
          </cell>
          <cell r="C134">
            <v>0</v>
          </cell>
          <cell r="D134">
            <v>0</v>
          </cell>
          <cell r="E134">
            <v>0</v>
          </cell>
          <cell r="F134">
            <v>0</v>
          </cell>
          <cell r="G134">
            <v>0</v>
          </cell>
          <cell r="H134">
            <v>0</v>
          </cell>
          <cell r="I134">
            <v>51467.750219999994</v>
          </cell>
          <cell r="J134">
            <v>306.66125700000009</v>
          </cell>
          <cell r="K134">
            <v>51774.411476999994</v>
          </cell>
          <cell r="L134">
            <v>103597.09264999998</v>
          </cell>
          <cell r="M134">
            <v>4914.9333180000012</v>
          </cell>
          <cell r="N134">
            <v>108512.02596799997</v>
          </cell>
          <cell r="O134">
            <v>130267.63565999997</v>
          </cell>
          <cell r="P134">
            <v>6210.6399899999997</v>
          </cell>
          <cell r="Q134">
            <v>136478.27564999997</v>
          </cell>
          <cell r="R134">
            <v>162226.21375000002</v>
          </cell>
          <cell r="S134">
            <v>4833.7618730000004</v>
          </cell>
          <cell r="T134">
            <v>167059.97562300003</v>
          </cell>
          <cell r="U134">
            <v>205237.27526000002</v>
          </cell>
          <cell r="V134">
            <v>2755.9719340000006</v>
          </cell>
          <cell r="W134">
            <v>207993.24719400003</v>
          </cell>
        </row>
        <row r="135">
          <cell r="B135" t="str">
            <v>Sri Lanka</v>
          </cell>
          <cell r="C135">
            <v>9560.0300000000007</v>
          </cell>
          <cell r="D135">
            <v>2332.9</v>
          </cell>
          <cell r="E135">
            <v>11892.93</v>
          </cell>
          <cell r="F135">
            <v>3782.3451700000001</v>
          </cell>
          <cell r="G135">
            <v>-9285.1149099999984</v>
          </cell>
          <cell r="H135">
            <v>-5502.7697399999979</v>
          </cell>
          <cell r="I135">
            <v>975.76795000000004</v>
          </cell>
          <cell r="J135">
            <v>1657.2247330000002</v>
          </cell>
          <cell r="K135">
            <v>2632.9926830000004</v>
          </cell>
          <cell r="L135">
            <v>1040.2816499999999</v>
          </cell>
          <cell r="M135">
            <v>4420.1372590000001</v>
          </cell>
          <cell r="N135">
            <v>5460.418909</v>
          </cell>
          <cell r="O135">
            <v>1383.8240000000001</v>
          </cell>
          <cell r="P135">
            <v>7871.9271630000021</v>
          </cell>
          <cell r="Q135">
            <v>9255.7511630000026</v>
          </cell>
          <cell r="R135">
            <v>1124.7318999999998</v>
          </cell>
          <cell r="S135">
            <v>4111.9151139999985</v>
          </cell>
          <cell r="T135">
            <v>5236.6470139999983</v>
          </cell>
          <cell r="U135">
            <v>1350.5257200000001</v>
          </cell>
          <cell r="V135">
            <v>23262.272756000006</v>
          </cell>
          <cell r="W135">
            <v>24612.798476000007</v>
          </cell>
        </row>
        <row r="136">
          <cell r="B136" t="str">
            <v>St. Helena</v>
          </cell>
          <cell r="C136">
            <v>24662.709999999995</v>
          </cell>
          <cell r="D136">
            <v>39.79</v>
          </cell>
          <cell r="E136">
            <v>24702.499999999996</v>
          </cell>
          <cell r="F136">
            <v>34113.531270000007</v>
          </cell>
          <cell r="G136">
            <v>626.80326000000002</v>
          </cell>
          <cell r="H136">
            <v>34740.334530000007</v>
          </cell>
          <cell r="I136">
            <v>49284.46523999999</v>
          </cell>
          <cell r="J136">
            <v>148.726</v>
          </cell>
          <cell r="K136">
            <v>49433.191239999993</v>
          </cell>
          <cell r="L136">
            <v>105159.57543</v>
          </cell>
          <cell r="M136">
            <v>996.52563699999996</v>
          </cell>
          <cell r="N136">
            <v>106156.101067</v>
          </cell>
          <cell r="O136">
            <v>82900.017720000003</v>
          </cell>
          <cell r="P136">
            <v>883.35193399999991</v>
          </cell>
          <cell r="Q136">
            <v>83783.369654000009</v>
          </cell>
          <cell r="R136">
            <v>74774.689950000015</v>
          </cell>
          <cell r="S136">
            <v>977.21991100000025</v>
          </cell>
          <cell r="T136">
            <v>75751.909861000022</v>
          </cell>
          <cell r="U136">
            <v>51262.605599999988</v>
          </cell>
          <cell r="V136">
            <v>2213.6359000000002</v>
          </cell>
          <cell r="W136">
            <v>53476.241499999989</v>
          </cell>
        </row>
        <row r="137">
          <cell r="B137" t="str">
            <v>St. Kitts and Nevis</v>
          </cell>
          <cell r="C137">
            <v>0.74</v>
          </cell>
          <cell r="D137">
            <v>0</v>
          </cell>
          <cell r="E137">
            <v>0.74</v>
          </cell>
          <cell r="F137">
            <v>0</v>
          </cell>
          <cell r="G137">
            <v>1.20079</v>
          </cell>
          <cell r="H137">
            <v>1.20079</v>
          </cell>
          <cell r="I137">
            <v>0</v>
          </cell>
          <cell r="J137">
            <v>0.38233</v>
          </cell>
          <cell r="K137">
            <v>0.38233</v>
          </cell>
          <cell r="L137">
            <v>2300</v>
          </cell>
          <cell r="M137">
            <v>54.238535999999996</v>
          </cell>
          <cell r="N137">
            <v>2354.2385359999998</v>
          </cell>
          <cell r="O137">
            <v>0</v>
          </cell>
          <cell r="P137">
            <v>57.340640999999998</v>
          </cell>
          <cell r="Q137">
            <v>57.340640999999998</v>
          </cell>
          <cell r="R137">
            <v>0</v>
          </cell>
          <cell r="S137">
            <v>0</v>
          </cell>
          <cell r="T137">
            <v>0</v>
          </cell>
          <cell r="U137">
            <v>0</v>
          </cell>
          <cell r="V137">
            <v>0</v>
          </cell>
          <cell r="W137">
            <v>0</v>
          </cell>
        </row>
        <row r="138">
          <cell r="B138" t="str">
            <v>St. Lucia</v>
          </cell>
          <cell r="C138">
            <v>4.07</v>
          </cell>
          <cell r="D138">
            <v>3.89</v>
          </cell>
          <cell r="E138">
            <v>7.9600000000000009</v>
          </cell>
          <cell r="F138">
            <v>0</v>
          </cell>
          <cell r="G138">
            <v>10.687800000000001</v>
          </cell>
          <cell r="H138">
            <v>10.687800000000001</v>
          </cell>
          <cell r="I138">
            <v>209.25803999999999</v>
          </cell>
          <cell r="J138">
            <v>20.815826000000001</v>
          </cell>
          <cell r="K138">
            <v>230.07386600000001</v>
          </cell>
          <cell r="L138">
            <v>0</v>
          </cell>
          <cell r="M138">
            <v>160.81684400000003</v>
          </cell>
          <cell r="N138">
            <v>160.81684400000003</v>
          </cell>
          <cell r="O138">
            <v>0</v>
          </cell>
          <cell r="P138">
            <v>99.945886999999999</v>
          </cell>
          <cell r="Q138">
            <v>99.945886999999999</v>
          </cell>
          <cell r="R138">
            <v>0</v>
          </cell>
          <cell r="S138">
            <v>188.44882399999997</v>
          </cell>
          <cell r="T138">
            <v>188.44882399999997</v>
          </cell>
          <cell r="U138">
            <v>0</v>
          </cell>
          <cell r="V138">
            <v>175.374494</v>
          </cell>
          <cell r="W138">
            <v>175.374494</v>
          </cell>
        </row>
        <row r="139">
          <cell r="B139" t="str">
            <v>St.Vincent &amp; Grenadines</v>
          </cell>
          <cell r="C139">
            <v>0.48</v>
          </cell>
          <cell r="D139">
            <v>0</v>
          </cell>
          <cell r="E139">
            <v>0.48</v>
          </cell>
          <cell r="F139">
            <v>0</v>
          </cell>
          <cell r="G139">
            <v>10.3</v>
          </cell>
          <cell r="H139">
            <v>10.3</v>
          </cell>
          <cell r="I139">
            <v>0</v>
          </cell>
          <cell r="J139">
            <v>26.903935999999998</v>
          </cell>
          <cell r="K139">
            <v>26.903935999999998</v>
          </cell>
          <cell r="L139">
            <v>0</v>
          </cell>
          <cell r="M139">
            <v>47.860719999999986</v>
          </cell>
          <cell r="N139">
            <v>47.860719999999986</v>
          </cell>
          <cell r="O139">
            <v>0</v>
          </cell>
          <cell r="P139">
            <v>30.59224</v>
          </cell>
          <cell r="Q139">
            <v>30.59224</v>
          </cell>
          <cell r="R139">
            <v>0</v>
          </cell>
          <cell r="S139">
            <v>0.15397</v>
          </cell>
          <cell r="T139">
            <v>0.15397</v>
          </cell>
          <cell r="U139">
            <v>0</v>
          </cell>
          <cell r="V139">
            <v>110.17695999999999</v>
          </cell>
          <cell r="W139">
            <v>110.17695999999999</v>
          </cell>
        </row>
        <row r="140">
          <cell r="B140" t="str">
            <v>Sudan</v>
          </cell>
          <cell r="C140">
            <v>185803.87999999998</v>
          </cell>
          <cell r="D140">
            <v>3646.37</v>
          </cell>
          <cell r="E140">
            <v>189450.24999999997</v>
          </cell>
          <cell r="F140">
            <v>72196.186290000012</v>
          </cell>
          <cell r="G140">
            <v>4907.4580380000007</v>
          </cell>
          <cell r="H140">
            <v>77103.644328000009</v>
          </cell>
          <cell r="I140">
            <v>95899.664169999975</v>
          </cell>
          <cell r="J140">
            <v>2246.387287</v>
          </cell>
          <cell r="K140">
            <v>98146.05145699998</v>
          </cell>
          <cell r="L140">
            <v>44105.330999999998</v>
          </cell>
          <cell r="M140">
            <v>7652.8332529999998</v>
          </cell>
          <cell r="N140">
            <v>51758.164252999995</v>
          </cell>
          <cell r="O140">
            <v>62182.144430000008</v>
          </cell>
          <cell r="P140">
            <v>7024.138767999998</v>
          </cell>
          <cell r="Q140">
            <v>69206.283198000005</v>
          </cell>
          <cell r="R140">
            <v>43713.28787</v>
          </cell>
          <cell r="S140">
            <v>6130.5841739999996</v>
          </cell>
          <cell r="T140">
            <v>49843.872044000003</v>
          </cell>
          <cell r="U140">
            <v>49095.752960000005</v>
          </cell>
          <cell r="V140">
            <v>5504.863319000001</v>
          </cell>
          <cell r="W140">
            <v>54600.616279000009</v>
          </cell>
        </row>
        <row r="141">
          <cell r="B141" t="str">
            <v>Suriname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31.868051000000001</v>
          </cell>
          <cell r="W141">
            <v>31.868051000000001</v>
          </cell>
        </row>
        <row r="142">
          <cell r="B142" t="str">
            <v>Swaziland</v>
          </cell>
          <cell r="C142">
            <v>15.89</v>
          </cell>
          <cell r="D142">
            <v>-2439.5499999999997</v>
          </cell>
          <cell r="E142">
            <v>-2423.66</v>
          </cell>
          <cell r="F142">
            <v>0</v>
          </cell>
          <cell r="G142">
            <v>10.562519999999999</v>
          </cell>
          <cell r="H142">
            <v>10.562519999999999</v>
          </cell>
          <cell r="I142">
            <v>0</v>
          </cell>
          <cell r="J142">
            <v>17.661988000000001</v>
          </cell>
          <cell r="K142">
            <v>17.661988000000001</v>
          </cell>
          <cell r="L142">
            <v>0</v>
          </cell>
          <cell r="M142">
            <v>4834.1575779999985</v>
          </cell>
          <cell r="N142">
            <v>4834.1575779999985</v>
          </cell>
          <cell r="O142">
            <v>0</v>
          </cell>
          <cell r="P142">
            <v>1287.1372922119999</v>
          </cell>
          <cell r="Q142">
            <v>1287.1372922119999</v>
          </cell>
          <cell r="R142">
            <v>0</v>
          </cell>
          <cell r="S142">
            <v>952.227214</v>
          </cell>
          <cell r="T142">
            <v>952.227214</v>
          </cell>
          <cell r="U142">
            <v>0</v>
          </cell>
          <cell r="V142">
            <v>169.05994699999999</v>
          </cell>
          <cell r="W142">
            <v>169.05994699999999</v>
          </cell>
        </row>
        <row r="143">
          <cell r="B143" t="str">
            <v>Syria</v>
          </cell>
          <cell r="C143">
            <v>0</v>
          </cell>
          <cell r="D143">
            <v>671.90000000000009</v>
          </cell>
          <cell r="E143">
            <v>671.90000000000009</v>
          </cell>
          <cell r="F143">
            <v>0</v>
          </cell>
          <cell r="G143">
            <v>1259.5509599999998</v>
          </cell>
          <cell r="H143">
            <v>1259.5509599999998</v>
          </cell>
          <cell r="I143">
            <v>0</v>
          </cell>
          <cell r="J143">
            <v>1267.9027409999999</v>
          </cell>
          <cell r="K143">
            <v>1267.9027409999999</v>
          </cell>
          <cell r="L143">
            <v>36465.061970000002</v>
          </cell>
          <cell r="M143">
            <v>3082.2432659999999</v>
          </cell>
          <cell r="N143">
            <v>39547.305236</v>
          </cell>
          <cell r="O143">
            <v>127240.06011000002</v>
          </cell>
          <cell r="P143">
            <v>11509.865804999999</v>
          </cell>
          <cell r="Q143">
            <v>138749.92591500003</v>
          </cell>
          <cell r="R143">
            <v>100734.80688000005</v>
          </cell>
          <cell r="S143">
            <v>28896.225754999992</v>
          </cell>
          <cell r="T143">
            <v>129631.03263500004</v>
          </cell>
          <cell r="U143">
            <v>201631.85491999995</v>
          </cell>
          <cell r="V143">
            <v>56076.099261999996</v>
          </cell>
          <cell r="W143">
            <v>257707.95418199996</v>
          </cell>
        </row>
        <row r="144">
          <cell r="B144" t="str">
            <v>Tajikistan</v>
          </cell>
          <cell r="C144">
            <v>2902.54</v>
          </cell>
          <cell r="D144">
            <v>-37.309999999999981</v>
          </cell>
          <cell r="E144">
            <v>2865.23</v>
          </cell>
          <cell r="F144">
            <v>7390.18959</v>
          </cell>
          <cell r="G144">
            <v>717.69900000000007</v>
          </cell>
          <cell r="H144">
            <v>8107.8885900000005</v>
          </cell>
          <cell r="I144">
            <v>10231.122200000002</v>
          </cell>
          <cell r="J144">
            <v>58.670815999999995</v>
          </cell>
          <cell r="K144">
            <v>10289.793016000001</v>
          </cell>
          <cell r="L144">
            <v>8531.8068599999988</v>
          </cell>
          <cell r="M144">
            <v>95.674936000000002</v>
          </cell>
          <cell r="N144">
            <v>8627.4817959999982</v>
          </cell>
          <cell r="O144">
            <v>6630.9666700000007</v>
          </cell>
          <cell r="P144">
            <v>1124.7554888059999</v>
          </cell>
          <cell r="Q144">
            <v>7755.7221588060002</v>
          </cell>
          <cell r="R144">
            <v>11823.554</v>
          </cell>
          <cell r="S144">
            <v>1971.2076380000001</v>
          </cell>
          <cell r="T144">
            <v>13794.761638</v>
          </cell>
          <cell r="U144">
            <v>11441.799230000001</v>
          </cell>
          <cell r="V144">
            <v>622.57377999999994</v>
          </cell>
          <cell r="W144">
            <v>12064.373010000001</v>
          </cell>
        </row>
        <row r="145">
          <cell r="B145" t="str">
            <v>Tanzania</v>
          </cell>
          <cell r="C145">
            <v>136800.57</v>
          </cell>
          <cell r="D145">
            <v>1889.7</v>
          </cell>
          <cell r="E145">
            <v>138690.27000000002</v>
          </cell>
          <cell r="F145">
            <v>153790.90512999997</v>
          </cell>
          <cell r="G145">
            <v>2215.5479800000003</v>
          </cell>
          <cell r="H145">
            <v>156006.45310999997</v>
          </cell>
          <cell r="I145">
            <v>113144.66580999999</v>
          </cell>
          <cell r="J145">
            <v>-14010.590206000003</v>
          </cell>
          <cell r="K145">
            <v>99134.075603999983</v>
          </cell>
          <cell r="L145">
            <v>151655.66640000002</v>
          </cell>
          <cell r="M145">
            <v>5448.0674950000002</v>
          </cell>
          <cell r="N145">
            <v>157103.73389500001</v>
          </cell>
          <cell r="O145">
            <v>170396.25618999999</v>
          </cell>
          <cell r="P145">
            <v>-18500.253582000005</v>
          </cell>
          <cell r="Q145">
            <v>151896.00260799998</v>
          </cell>
          <cell r="R145">
            <v>143534.29283000002</v>
          </cell>
          <cell r="S145">
            <v>5230.5581364999989</v>
          </cell>
          <cell r="T145">
            <v>148764.85096650003</v>
          </cell>
          <cell r="U145">
            <v>199729.72269999998</v>
          </cell>
          <cell r="V145">
            <v>5116.7182999999995</v>
          </cell>
          <cell r="W145">
            <v>204846.44099999999</v>
          </cell>
        </row>
        <row r="146">
          <cell r="B146" t="str">
            <v>Thailand</v>
          </cell>
          <cell r="C146">
            <v>30.46</v>
          </cell>
          <cell r="D146">
            <v>6264.44</v>
          </cell>
          <cell r="E146">
            <v>6294.9</v>
          </cell>
          <cell r="F146">
            <v>21.990259999999999</v>
          </cell>
          <cell r="G146">
            <v>4648.9685420000014</v>
          </cell>
          <cell r="H146">
            <v>4670.958802000001</v>
          </cell>
          <cell r="I146">
            <v>0</v>
          </cell>
          <cell r="J146">
            <v>-4756.160668999999</v>
          </cell>
          <cell r="K146">
            <v>-4756.160668999999</v>
          </cell>
          <cell r="L146">
            <v>0</v>
          </cell>
          <cell r="M146">
            <v>-13396.940684000001</v>
          </cell>
          <cell r="N146">
            <v>-13396.940684000001</v>
          </cell>
          <cell r="O146">
            <v>0</v>
          </cell>
          <cell r="P146">
            <v>-945.38931800000012</v>
          </cell>
          <cell r="Q146">
            <v>-945.38931800000012</v>
          </cell>
          <cell r="R146">
            <v>0</v>
          </cell>
          <cell r="S146">
            <v>12109.243703</v>
          </cell>
          <cell r="T146">
            <v>12109.243703</v>
          </cell>
          <cell r="U146">
            <v>0</v>
          </cell>
          <cell r="V146">
            <v>3764.4764579999996</v>
          </cell>
          <cell r="W146">
            <v>3764.4764579999996</v>
          </cell>
        </row>
        <row r="147">
          <cell r="B147" t="str">
            <v>Timor-Leste</v>
          </cell>
          <cell r="C147">
            <v>49.68</v>
          </cell>
          <cell r="D147">
            <v>20.329999999999998</v>
          </cell>
          <cell r="E147">
            <v>70.009999999999991</v>
          </cell>
          <cell r="F147">
            <v>0</v>
          </cell>
          <cell r="G147">
            <v>0</v>
          </cell>
          <cell r="H147">
            <v>0</v>
          </cell>
          <cell r="I147">
            <v>0</v>
          </cell>
          <cell r="J147">
            <v>45.781484000000006</v>
          </cell>
          <cell r="K147">
            <v>45.781484000000006</v>
          </cell>
          <cell r="L147">
            <v>0</v>
          </cell>
          <cell r="M147">
            <v>131.234916</v>
          </cell>
          <cell r="N147">
            <v>131.234916</v>
          </cell>
          <cell r="O147">
            <v>0</v>
          </cell>
          <cell r="P147">
            <v>70.884522000000004</v>
          </cell>
          <cell r="Q147">
            <v>70.884522000000004</v>
          </cell>
          <cell r="R147">
            <v>0</v>
          </cell>
          <cell r="S147">
            <v>45.26249</v>
          </cell>
          <cell r="T147">
            <v>45.26249</v>
          </cell>
          <cell r="U147">
            <v>0</v>
          </cell>
          <cell r="V147">
            <v>67.001314000000008</v>
          </cell>
          <cell r="W147">
            <v>67.001314000000008</v>
          </cell>
        </row>
        <row r="148">
          <cell r="B148" t="str">
            <v>Togo</v>
          </cell>
          <cell r="C148">
            <v>0</v>
          </cell>
          <cell r="D148">
            <v>6668.23</v>
          </cell>
          <cell r="E148">
            <v>6668.23</v>
          </cell>
          <cell r="F148">
            <v>0</v>
          </cell>
          <cell r="G148">
            <v>-54.889892000000003</v>
          </cell>
          <cell r="H148">
            <v>-54.889892000000003</v>
          </cell>
          <cell r="I148">
            <v>0</v>
          </cell>
          <cell r="J148">
            <v>1196.1614749999999</v>
          </cell>
          <cell r="K148">
            <v>1196.1614749999999</v>
          </cell>
          <cell r="L148">
            <v>0</v>
          </cell>
          <cell r="M148">
            <v>33.419544999999999</v>
          </cell>
          <cell r="N148">
            <v>33.419544999999999</v>
          </cell>
          <cell r="O148">
            <v>0</v>
          </cell>
          <cell r="P148">
            <v>0</v>
          </cell>
          <cell r="Q148">
            <v>0</v>
          </cell>
          <cell r="R148">
            <v>0</v>
          </cell>
          <cell r="S148">
            <v>0</v>
          </cell>
          <cell r="T148">
            <v>0</v>
          </cell>
          <cell r="U148">
            <v>0</v>
          </cell>
          <cell r="V148">
            <v>33.963340000000002</v>
          </cell>
          <cell r="W148">
            <v>33.963340000000002</v>
          </cell>
        </row>
        <row r="149">
          <cell r="B149" t="str">
            <v>Tonga</v>
          </cell>
          <cell r="C149">
            <v>0</v>
          </cell>
          <cell r="D149">
            <v>6.04</v>
          </cell>
          <cell r="E149">
            <v>6.04</v>
          </cell>
          <cell r="F149">
            <v>0</v>
          </cell>
          <cell r="G149">
            <v>99.341829999999987</v>
          </cell>
          <cell r="H149">
            <v>99.341829999999987</v>
          </cell>
          <cell r="I149">
            <v>0</v>
          </cell>
          <cell r="J149">
            <v>20.912222</v>
          </cell>
          <cell r="K149">
            <v>20.912222</v>
          </cell>
          <cell r="L149">
            <v>0</v>
          </cell>
          <cell r="M149">
            <v>19.364108000000002</v>
          </cell>
          <cell r="N149">
            <v>19.364108000000002</v>
          </cell>
          <cell r="O149">
            <v>0</v>
          </cell>
          <cell r="P149">
            <v>21.656551</v>
          </cell>
          <cell r="Q149">
            <v>21.656551</v>
          </cell>
          <cell r="R149">
            <v>0</v>
          </cell>
          <cell r="S149">
            <v>7.528689</v>
          </cell>
          <cell r="T149">
            <v>7.528689</v>
          </cell>
          <cell r="U149">
            <v>0</v>
          </cell>
          <cell r="V149">
            <v>1.0256670000000001</v>
          </cell>
          <cell r="W149">
            <v>1.0256670000000001</v>
          </cell>
        </row>
        <row r="150">
          <cell r="B150" t="str">
            <v>Trinidad &amp; Tobago</v>
          </cell>
          <cell r="C150">
            <v>41.56</v>
          </cell>
          <cell r="D150">
            <v>240.57</v>
          </cell>
          <cell r="E150">
            <v>282.13</v>
          </cell>
          <cell r="F150">
            <v>0</v>
          </cell>
          <cell r="G150">
            <v>156.51980000000003</v>
          </cell>
          <cell r="H150">
            <v>156.51980000000003</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row>
        <row r="151">
          <cell r="B151" t="str">
            <v>Tunisia</v>
          </cell>
          <cell r="C151">
            <v>0</v>
          </cell>
          <cell r="D151">
            <v>2445.9799999999996</v>
          </cell>
          <cell r="E151">
            <v>2445.9799999999996</v>
          </cell>
          <cell r="F151">
            <v>0</v>
          </cell>
          <cell r="G151">
            <v>1621.651619</v>
          </cell>
          <cell r="H151">
            <v>1621.651619</v>
          </cell>
          <cell r="I151">
            <v>0</v>
          </cell>
          <cell r="J151">
            <v>3740.5688459999997</v>
          </cell>
          <cell r="K151">
            <v>3740.5688459999997</v>
          </cell>
          <cell r="L151">
            <v>155.68299999999999</v>
          </cell>
          <cell r="M151">
            <v>6946.9316229999986</v>
          </cell>
          <cell r="N151">
            <v>7102.6146229999986</v>
          </cell>
          <cell r="O151">
            <v>584.54499999999996</v>
          </cell>
          <cell r="P151">
            <v>4231.4204479999999</v>
          </cell>
          <cell r="Q151">
            <v>4815.9654479999999</v>
          </cell>
          <cell r="R151">
            <v>629.04200000000003</v>
          </cell>
          <cell r="S151">
            <v>1452.743481999998</v>
          </cell>
          <cell r="T151">
            <v>2081.785481999998</v>
          </cell>
          <cell r="U151">
            <v>180.73</v>
          </cell>
          <cell r="V151">
            <v>6127.7394219999987</v>
          </cell>
          <cell r="W151">
            <v>6308.4694219999983</v>
          </cell>
        </row>
        <row r="152">
          <cell r="B152" t="str">
            <v>Turkey</v>
          </cell>
          <cell r="C152">
            <v>23.54</v>
          </cell>
          <cell r="D152">
            <v>1399.6699999999998</v>
          </cell>
          <cell r="E152">
            <v>1423.2099999999998</v>
          </cell>
          <cell r="F152">
            <v>0</v>
          </cell>
          <cell r="G152">
            <v>2428.8751500000003</v>
          </cell>
          <cell r="H152">
            <v>2428.8751500000003</v>
          </cell>
          <cell r="I152">
            <v>214.67734999999999</v>
          </cell>
          <cell r="J152">
            <v>3223.2773099999995</v>
          </cell>
          <cell r="K152">
            <v>3437.9546599999994</v>
          </cell>
          <cell r="L152">
            <v>217.61473000000001</v>
          </cell>
          <cell r="M152">
            <v>8399.6422430000002</v>
          </cell>
          <cell r="N152">
            <v>8617.2569729999996</v>
          </cell>
          <cell r="O152">
            <v>0</v>
          </cell>
          <cell r="P152">
            <v>5453.6832739999991</v>
          </cell>
          <cell r="Q152">
            <v>5453.6832739999991</v>
          </cell>
          <cell r="R152">
            <v>3879.5674100000006</v>
          </cell>
          <cell r="S152">
            <v>4605.8734240000022</v>
          </cell>
          <cell r="T152">
            <v>8485.4408340000027</v>
          </cell>
          <cell r="U152">
            <v>1289.624</v>
          </cell>
          <cell r="V152">
            <v>5000.6468190000005</v>
          </cell>
          <cell r="W152">
            <v>6290.2708190000003</v>
          </cell>
        </row>
        <row r="153">
          <cell r="B153" t="str">
            <v>Turkmenistan</v>
          </cell>
          <cell r="C153">
            <v>0</v>
          </cell>
          <cell r="D153">
            <v>218.26</v>
          </cell>
          <cell r="E153">
            <v>218.26</v>
          </cell>
          <cell r="F153">
            <v>0</v>
          </cell>
          <cell r="G153">
            <v>39.029000000000003</v>
          </cell>
          <cell r="H153">
            <v>39.029000000000003</v>
          </cell>
          <cell r="I153">
            <v>0</v>
          </cell>
          <cell r="J153">
            <v>91.675624999999997</v>
          </cell>
          <cell r="K153">
            <v>91.675624999999997</v>
          </cell>
          <cell r="L153">
            <v>0</v>
          </cell>
          <cell r="M153">
            <v>415.70686000000001</v>
          </cell>
          <cell r="N153">
            <v>415.70686000000001</v>
          </cell>
          <cell r="O153">
            <v>0</v>
          </cell>
          <cell r="P153">
            <v>512.06831246699983</v>
          </cell>
          <cell r="Q153">
            <v>512.06831246699983</v>
          </cell>
          <cell r="R153">
            <v>0</v>
          </cell>
          <cell r="S153">
            <v>365.99998499999992</v>
          </cell>
          <cell r="T153">
            <v>365.99998499999992</v>
          </cell>
          <cell r="U153">
            <v>0</v>
          </cell>
          <cell r="V153">
            <v>459.151882</v>
          </cell>
          <cell r="W153">
            <v>459.151882</v>
          </cell>
        </row>
        <row r="154">
          <cell r="B154" t="str">
            <v>Tuvalu</v>
          </cell>
          <cell r="C154">
            <v>0</v>
          </cell>
          <cell r="D154">
            <v>0</v>
          </cell>
          <cell r="E154">
            <v>0</v>
          </cell>
          <cell r="F154">
            <v>0</v>
          </cell>
          <cell r="G154">
            <v>27.922000000000001</v>
          </cell>
          <cell r="H154">
            <v>27.922000000000001</v>
          </cell>
          <cell r="I154">
            <v>0</v>
          </cell>
          <cell r="J154">
            <v>31.11</v>
          </cell>
          <cell r="K154">
            <v>31.11</v>
          </cell>
          <cell r="L154">
            <v>0</v>
          </cell>
          <cell r="M154">
            <v>19.89</v>
          </cell>
          <cell r="N154">
            <v>19.89</v>
          </cell>
          <cell r="O154">
            <v>0</v>
          </cell>
          <cell r="P154">
            <v>2.0129999999999999</v>
          </cell>
          <cell r="Q154">
            <v>2.0129999999999999</v>
          </cell>
          <cell r="R154">
            <v>0</v>
          </cell>
          <cell r="S154">
            <v>0</v>
          </cell>
          <cell r="T154">
            <v>0</v>
          </cell>
          <cell r="U154">
            <v>0</v>
          </cell>
          <cell r="V154">
            <v>25.885776</v>
          </cell>
          <cell r="W154">
            <v>25.885776</v>
          </cell>
        </row>
        <row r="155">
          <cell r="B155" t="str">
            <v>Uganda</v>
          </cell>
          <cell r="C155">
            <v>66499.12000000001</v>
          </cell>
          <cell r="D155">
            <v>8630.48</v>
          </cell>
          <cell r="E155">
            <v>75129.600000000006</v>
          </cell>
          <cell r="F155">
            <v>115005.2574799999</v>
          </cell>
          <cell r="G155">
            <v>1068.381725</v>
          </cell>
          <cell r="H155">
            <v>116073.6392049999</v>
          </cell>
          <cell r="I155">
            <v>86831.029129999995</v>
          </cell>
          <cell r="J155">
            <v>2357.2453079999991</v>
          </cell>
          <cell r="K155">
            <v>89188.274437999993</v>
          </cell>
          <cell r="L155">
            <v>87399.237859999979</v>
          </cell>
          <cell r="M155">
            <v>6106.0031580000004</v>
          </cell>
          <cell r="N155">
            <v>93505.241017999986</v>
          </cell>
          <cell r="O155">
            <v>78340.589859999964</v>
          </cell>
          <cell r="P155">
            <v>-21999.863194500002</v>
          </cell>
          <cell r="Q155">
            <v>56340.726665499962</v>
          </cell>
          <cell r="R155">
            <v>110696.72268999994</v>
          </cell>
          <cell r="S155">
            <v>-28517.639822000001</v>
          </cell>
          <cell r="T155">
            <v>82179.082867999939</v>
          </cell>
          <cell r="U155">
            <v>115159.89045000001</v>
          </cell>
          <cell r="V155">
            <v>8188.4701299999979</v>
          </cell>
          <cell r="W155">
            <v>123348.36058000001</v>
          </cell>
        </row>
        <row r="156">
          <cell r="B156" t="str">
            <v>Ukraine</v>
          </cell>
          <cell r="C156">
            <v>46.019999999999996</v>
          </cell>
          <cell r="D156">
            <v>1471.1600000000008</v>
          </cell>
          <cell r="E156">
            <v>1517.1800000000007</v>
          </cell>
          <cell r="F156">
            <v>0</v>
          </cell>
          <cell r="G156">
            <v>542.75916000000007</v>
          </cell>
          <cell r="H156">
            <v>542.75916000000007</v>
          </cell>
          <cell r="I156">
            <v>0</v>
          </cell>
          <cell r="J156">
            <v>828.8416719999999</v>
          </cell>
          <cell r="K156">
            <v>828.8416719999999</v>
          </cell>
          <cell r="L156">
            <v>18</v>
          </cell>
          <cell r="M156">
            <v>3022.5485679999997</v>
          </cell>
          <cell r="N156">
            <v>3040.5485679999997</v>
          </cell>
          <cell r="O156">
            <v>0</v>
          </cell>
          <cell r="P156">
            <v>2535.4798249999999</v>
          </cell>
          <cell r="Q156">
            <v>2535.4798249999999</v>
          </cell>
          <cell r="R156">
            <v>2901.42299</v>
          </cell>
          <cell r="S156">
            <v>4603.6301549999989</v>
          </cell>
          <cell r="T156">
            <v>7505.0531449999989</v>
          </cell>
          <cell r="U156">
            <v>15921.54198</v>
          </cell>
          <cell r="V156">
            <v>12718.281828999996</v>
          </cell>
          <cell r="W156">
            <v>28639.823808999994</v>
          </cell>
        </row>
        <row r="157">
          <cell r="B157" t="str">
            <v>Uruguay</v>
          </cell>
          <cell r="C157">
            <v>0</v>
          </cell>
          <cell r="D157">
            <v>26.12</v>
          </cell>
          <cell r="E157">
            <v>26.12</v>
          </cell>
          <cell r="F157">
            <v>0</v>
          </cell>
          <cell r="G157">
            <v>42.655999999999999</v>
          </cell>
          <cell r="H157">
            <v>42.655999999999999</v>
          </cell>
          <cell r="I157">
            <v>0</v>
          </cell>
          <cell r="J157">
            <v>59.368471000000007</v>
          </cell>
          <cell r="K157">
            <v>59.368471000000007</v>
          </cell>
          <cell r="L157">
            <v>0</v>
          </cell>
          <cell r="M157">
            <v>123.378395</v>
          </cell>
          <cell r="N157">
            <v>123.378395</v>
          </cell>
          <cell r="O157">
            <v>0</v>
          </cell>
          <cell r="P157">
            <v>357.49159749000006</v>
          </cell>
          <cell r="Q157">
            <v>357.49159749000006</v>
          </cell>
          <cell r="R157">
            <v>0</v>
          </cell>
          <cell r="S157">
            <v>237.64920599999996</v>
          </cell>
          <cell r="T157">
            <v>237.64920599999996</v>
          </cell>
          <cell r="U157">
            <v>0</v>
          </cell>
          <cell r="V157">
            <v>1523.3483880000001</v>
          </cell>
          <cell r="W157">
            <v>1523.3483880000001</v>
          </cell>
        </row>
        <row r="158">
          <cell r="B158" t="str">
            <v>Uzbekistan</v>
          </cell>
          <cell r="C158">
            <v>0</v>
          </cell>
          <cell r="D158">
            <v>1183.4799999999998</v>
          </cell>
          <cell r="E158">
            <v>1183.4799999999998</v>
          </cell>
          <cell r="F158">
            <v>0</v>
          </cell>
          <cell r="G158">
            <v>797.13673999999992</v>
          </cell>
          <cell r="H158">
            <v>797.13673999999992</v>
          </cell>
          <cell r="I158">
            <v>0</v>
          </cell>
          <cell r="J158">
            <v>524.03573500000005</v>
          </cell>
          <cell r="K158">
            <v>524.03573500000005</v>
          </cell>
          <cell r="L158">
            <v>0</v>
          </cell>
          <cell r="M158">
            <v>1635.9295409999997</v>
          </cell>
          <cell r="N158">
            <v>1635.9295409999997</v>
          </cell>
          <cell r="O158">
            <v>0</v>
          </cell>
          <cell r="P158">
            <v>1538.8793020000003</v>
          </cell>
          <cell r="Q158">
            <v>1538.8793020000003</v>
          </cell>
          <cell r="R158">
            <v>0</v>
          </cell>
          <cell r="S158">
            <v>1238.6021099999998</v>
          </cell>
          <cell r="T158">
            <v>1238.6021099999998</v>
          </cell>
          <cell r="U158">
            <v>0</v>
          </cell>
          <cell r="V158">
            <v>1504.801594</v>
          </cell>
          <cell r="W158">
            <v>1504.801594</v>
          </cell>
        </row>
        <row r="159">
          <cell r="B159" t="str">
            <v>Vanuatu</v>
          </cell>
          <cell r="C159">
            <v>62.36</v>
          </cell>
          <cell r="D159">
            <v>0</v>
          </cell>
          <cell r="E159">
            <v>62.36</v>
          </cell>
          <cell r="F159">
            <v>41.537979999999997</v>
          </cell>
          <cell r="G159">
            <v>16.568850000000001</v>
          </cell>
          <cell r="H159">
            <v>58.106830000000002</v>
          </cell>
          <cell r="I159">
            <v>42.265210000000003</v>
          </cell>
          <cell r="J159">
            <v>24.975242000000001</v>
          </cell>
          <cell r="K159">
            <v>67.240452000000005</v>
          </cell>
          <cell r="L159">
            <v>0</v>
          </cell>
          <cell r="M159">
            <v>19.674488</v>
          </cell>
          <cell r="N159">
            <v>19.674488</v>
          </cell>
          <cell r="O159">
            <v>43.636000000000003</v>
          </cell>
          <cell r="P159">
            <v>13.131600000000001</v>
          </cell>
          <cell r="Q159">
            <v>56.767600000000002</v>
          </cell>
          <cell r="R159">
            <v>0</v>
          </cell>
          <cell r="S159">
            <v>11.871270000000001</v>
          </cell>
          <cell r="T159">
            <v>11.871270000000001</v>
          </cell>
          <cell r="U159">
            <v>2346.7293399999999</v>
          </cell>
          <cell r="V159">
            <v>104.26211000000001</v>
          </cell>
          <cell r="W159">
            <v>2450.99145</v>
          </cell>
        </row>
        <row r="160">
          <cell r="B160" t="str">
            <v>Venezuela</v>
          </cell>
          <cell r="C160">
            <v>0</v>
          </cell>
          <cell r="D160">
            <v>1383.86</v>
          </cell>
          <cell r="E160">
            <v>1383.86</v>
          </cell>
          <cell r="F160">
            <v>0</v>
          </cell>
          <cell r="G160">
            <v>705.03135999999995</v>
          </cell>
          <cell r="H160">
            <v>705.03135999999995</v>
          </cell>
          <cell r="I160">
            <v>0</v>
          </cell>
          <cell r="J160">
            <v>486.93360799999994</v>
          </cell>
          <cell r="K160">
            <v>486.93360799999994</v>
          </cell>
          <cell r="L160">
            <v>0</v>
          </cell>
          <cell r="M160">
            <v>1007.0625320000004</v>
          </cell>
          <cell r="N160">
            <v>1007.0625320000004</v>
          </cell>
          <cell r="O160">
            <v>0</v>
          </cell>
          <cell r="P160">
            <v>1989.2709349999993</v>
          </cell>
          <cell r="Q160">
            <v>1989.2709349999993</v>
          </cell>
          <cell r="R160">
            <v>0</v>
          </cell>
          <cell r="S160">
            <v>1428.27692</v>
          </cell>
          <cell r="T160">
            <v>1428.27692</v>
          </cell>
          <cell r="U160">
            <v>0</v>
          </cell>
          <cell r="V160">
            <v>1408.217222</v>
          </cell>
          <cell r="W160">
            <v>1408.217222</v>
          </cell>
        </row>
        <row r="161">
          <cell r="B161" t="str">
            <v>Vietnam</v>
          </cell>
          <cell r="C161">
            <v>59548.43</v>
          </cell>
          <cell r="D161">
            <v>1319.77</v>
          </cell>
          <cell r="E161">
            <v>60868.2</v>
          </cell>
          <cell r="F161">
            <v>50114.657670000015</v>
          </cell>
          <cell r="G161">
            <v>3107.0379949999997</v>
          </cell>
          <cell r="H161">
            <v>53221.695665000014</v>
          </cell>
          <cell r="I161">
            <v>18769.670629999997</v>
          </cell>
          <cell r="J161">
            <v>3062.4476339999997</v>
          </cell>
          <cell r="K161">
            <v>21832.118263999997</v>
          </cell>
          <cell r="L161">
            <v>47157.76189999999</v>
          </cell>
          <cell r="M161">
            <v>4506.6403119999995</v>
          </cell>
          <cell r="N161">
            <v>51664.402211999986</v>
          </cell>
          <cell r="O161">
            <v>19987.011119999999</v>
          </cell>
          <cell r="P161">
            <v>3221.5870950000003</v>
          </cell>
          <cell r="Q161">
            <v>23208.598214999998</v>
          </cell>
          <cell r="R161">
            <v>10407.94096</v>
          </cell>
          <cell r="S161">
            <v>4780.5857359999991</v>
          </cell>
          <cell r="T161">
            <v>15188.526695999999</v>
          </cell>
          <cell r="U161">
            <v>5959.88526</v>
          </cell>
          <cell r="V161">
            <v>6362.3955820000001</v>
          </cell>
          <cell r="W161">
            <v>12322.280842</v>
          </cell>
        </row>
        <row r="162">
          <cell r="B162" t="str">
            <v>West Bank &amp; Gaza Strip</v>
          </cell>
          <cell r="C162">
            <v>56063.490000000027</v>
          </cell>
          <cell r="D162">
            <v>4972.7199999999993</v>
          </cell>
          <cell r="E162">
            <v>61036.210000000028</v>
          </cell>
          <cell r="F162">
            <v>57999.546020000009</v>
          </cell>
          <cell r="G162">
            <v>5214.0904499999997</v>
          </cell>
          <cell r="H162">
            <v>63213.636470000012</v>
          </cell>
          <cell r="I162">
            <v>73039.031399999993</v>
          </cell>
          <cell r="J162">
            <v>2509.4696150000009</v>
          </cell>
          <cell r="K162">
            <v>75548.501014999987</v>
          </cell>
          <cell r="L162">
            <v>35310.612000000008</v>
          </cell>
          <cell r="M162">
            <v>7573.1780689999987</v>
          </cell>
          <cell r="N162">
            <v>42883.79006900001</v>
          </cell>
          <cell r="O162">
            <v>59334.947810000005</v>
          </cell>
          <cell r="P162">
            <v>10142.877322</v>
          </cell>
          <cell r="Q162">
            <v>69477.825131999998</v>
          </cell>
          <cell r="R162">
            <v>75347.181769999981</v>
          </cell>
          <cell r="S162">
            <v>8010.4430949999987</v>
          </cell>
          <cell r="T162">
            <v>83357.624864999976</v>
          </cell>
          <cell r="U162">
            <v>41077.013900000005</v>
          </cell>
          <cell r="V162">
            <v>10351.251534999999</v>
          </cell>
          <cell r="W162">
            <v>51428.265435000008</v>
          </cell>
        </row>
        <row r="163">
          <cell r="B163" t="str">
            <v>West Indies, regional</v>
          </cell>
          <cell r="C163">
            <v>17143.189999999999</v>
          </cell>
          <cell r="D163">
            <v>33.86</v>
          </cell>
          <cell r="E163">
            <v>17177.05</v>
          </cell>
          <cell r="F163">
            <v>15852.87239</v>
          </cell>
          <cell r="G163">
            <v>280.58419999999995</v>
          </cell>
          <cell r="H163">
            <v>16133.45659</v>
          </cell>
          <cell r="I163">
            <v>13148.290270000001</v>
          </cell>
          <cell r="J163">
            <v>214.63665699999996</v>
          </cell>
          <cell r="K163">
            <v>13362.926927</v>
          </cell>
          <cell r="L163">
            <v>10999.256090000003</v>
          </cell>
          <cell r="M163">
            <v>191.042145</v>
          </cell>
          <cell r="N163">
            <v>11190.298235000002</v>
          </cell>
          <cell r="O163">
            <v>10096.76467</v>
          </cell>
          <cell r="P163">
            <v>669.11370327400004</v>
          </cell>
          <cell r="Q163">
            <v>10765.878373274001</v>
          </cell>
          <cell r="R163">
            <v>6279.9082199999993</v>
          </cell>
          <cell r="S163">
            <v>267.69555599999995</v>
          </cell>
          <cell r="T163">
            <v>6547.603775999999</v>
          </cell>
          <cell r="U163">
            <v>7772.1830800000025</v>
          </cell>
          <cell r="V163">
            <v>0</v>
          </cell>
          <cell r="W163">
            <v>7772.1830800000025</v>
          </cell>
        </row>
        <row r="164">
          <cell r="B164" t="str">
            <v>Yemen</v>
          </cell>
          <cell r="C164">
            <v>22621.89000000001</v>
          </cell>
          <cell r="D164">
            <v>806.66</v>
          </cell>
          <cell r="E164">
            <v>23428.55000000001</v>
          </cell>
          <cell r="F164">
            <v>38788.598209999989</v>
          </cell>
          <cell r="G164">
            <v>2598.0284099999999</v>
          </cell>
          <cell r="H164">
            <v>41386.626619999988</v>
          </cell>
          <cell r="I164">
            <v>37709.096969999999</v>
          </cell>
          <cell r="J164">
            <v>1348.0182649999999</v>
          </cell>
          <cell r="K164">
            <v>39057.115234999997</v>
          </cell>
          <cell r="L164">
            <v>37676.097040000001</v>
          </cell>
          <cell r="M164">
            <v>1878.8453910000003</v>
          </cell>
          <cell r="N164">
            <v>39554.942431000003</v>
          </cell>
          <cell r="O164">
            <v>93394.933670000013</v>
          </cell>
          <cell r="P164">
            <v>1751.0110473000004</v>
          </cell>
          <cell r="Q164">
            <v>95145.944717300008</v>
          </cell>
          <cell r="R164">
            <v>77665.407289999988</v>
          </cell>
          <cell r="S164">
            <v>4453.8068699999985</v>
          </cell>
          <cell r="T164">
            <v>82119.214159999989</v>
          </cell>
          <cell r="U164">
            <v>77866.219469999996</v>
          </cell>
          <cell r="V164">
            <v>4184.2348999999995</v>
          </cell>
          <cell r="W164">
            <v>82050.454369999992</v>
          </cell>
        </row>
        <row r="165">
          <cell r="B165" t="str">
            <v>Zambia</v>
          </cell>
          <cell r="C165">
            <v>50781.469999999994</v>
          </cell>
          <cell r="D165">
            <v>628.75999999999988</v>
          </cell>
          <cell r="E165">
            <v>51410.229999999996</v>
          </cell>
          <cell r="F165">
            <v>50276.176410000015</v>
          </cell>
          <cell r="G165">
            <v>1070.27306</v>
          </cell>
          <cell r="H165">
            <v>51346.449470000014</v>
          </cell>
          <cell r="I165">
            <v>55239.293720000001</v>
          </cell>
          <cell r="J165">
            <v>2520.6177809999999</v>
          </cell>
          <cell r="K165">
            <v>57759.911501000002</v>
          </cell>
          <cell r="L165">
            <v>51619.412879999996</v>
          </cell>
          <cell r="M165">
            <v>1558.0521049999995</v>
          </cell>
          <cell r="N165">
            <v>53177.464984999999</v>
          </cell>
          <cell r="O165">
            <v>57190.483609999996</v>
          </cell>
          <cell r="P165">
            <v>2657.673794201999</v>
          </cell>
          <cell r="Q165">
            <v>59848.157404201993</v>
          </cell>
          <cell r="R165">
            <v>80929.529690000039</v>
          </cell>
          <cell r="S165">
            <v>10129.947060999999</v>
          </cell>
          <cell r="T165">
            <v>91059.476751000038</v>
          </cell>
          <cell r="U165">
            <v>48144.464139999996</v>
          </cell>
          <cell r="V165">
            <v>2348.758797</v>
          </cell>
          <cell r="W165">
            <v>50493.222936999999</v>
          </cell>
        </row>
        <row r="166">
          <cell r="B166" t="str">
            <v>Zimbabwe</v>
          </cell>
          <cell r="C166">
            <v>67558.19</v>
          </cell>
          <cell r="D166">
            <v>3751.16</v>
          </cell>
          <cell r="E166">
            <v>71309.350000000006</v>
          </cell>
          <cell r="F166">
            <v>65166.270939999988</v>
          </cell>
          <cell r="G166">
            <v>4770.1971000000003</v>
          </cell>
          <cell r="H166">
            <v>69936.468039999992</v>
          </cell>
          <cell r="I166">
            <v>45838.956650000022</v>
          </cell>
          <cell r="J166">
            <v>2518.5090650000002</v>
          </cell>
          <cell r="K166">
            <v>48357.46571500002</v>
          </cell>
          <cell r="L166">
            <v>131719.53216000003</v>
          </cell>
          <cell r="M166">
            <v>7111.1581940000005</v>
          </cell>
          <cell r="N166">
            <v>138830.69035400002</v>
          </cell>
          <cell r="O166">
            <v>88732.666569999987</v>
          </cell>
          <cell r="P166">
            <v>5103.4921890000005</v>
          </cell>
          <cell r="Q166">
            <v>93836.158758999984</v>
          </cell>
          <cell r="R166">
            <v>95290.632470000011</v>
          </cell>
          <cell r="S166">
            <v>8732.9662270000026</v>
          </cell>
          <cell r="T166">
            <v>104023.59869700001</v>
          </cell>
          <cell r="U166">
            <v>86951.214069999973</v>
          </cell>
          <cell r="V166">
            <v>5944.5104180000008</v>
          </cell>
          <cell r="W166">
            <v>92895.724487999978</v>
          </cell>
        </row>
        <row r="167">
          <cell r="B167" t="str">
            <v>Total</v>
          </cell>
          <cell r="C167">
            <v>4066701.8256900054</v>
          </cell>
          <cell r="D167">
            <v>737331.32000000065</v>
          </cell>
          <cell r="E167">
            <v>4804033.1456900062</v>
          </cell>
          <cell r="F167">
            <v>4310178.3671599934</v>
          </cell>
          <cell r="G167">
            <v>879456.14372609963</v>
          </cell>
          <cell r="H167">
            <v>5189634.5108860927</v>
          </cell>
          <cell r="I167">
            <v>4498855.995550002</v>
          </cell>
          <cell r="J167">
            <v>760976.091768999</v>
          </cell>
          <cell r="K167">
            <v>5259832.0873190006</v>
          </cell>
          <cell r="L167">
            <v>4564068.5256159967</v>
          </cell>
          <cell r="M167">
            <v>995638.32695850474</v>
          </cell>
          <cell r="N167">
            <v>5559706.8525745012</v>
          </cell>
          <cell r="O167">
            <v>5778959.5349299982</v>
          </cell>
          <cell r="P167">
            <v>941905.42334276508</v>
          </cell>
          <cell r="Q167">
            <v>6720864.9582727635</v>
          </cell>
          <cell r="R167">
            <v>5858525.133340003</v>
          </cell>
          <cell r="S167">
            <v>963965.54561135999</v>
          </cell>
          <cell r="T167">
            <v>6822490.6789513631</v>
          </cell>
          <cell r="U167">
            <v>6260256.5945800198</v>
          </cell>
          <cell r="V167">
            <v>1403438.067466598</v>
          </cell>
          <cell r="W167">
            <v>7663694.6620466178</v>
          </cell>
        </row>
      </sheetData>
      <sheetData sheetId="46"/>
      <sheetData sheetId="47"/>
      <sheetData sheetId="48"/>
      <sheetData sheetId="49"/>
      <sheetData sheetId="50"/>
      <sheetData sheetId="51"/>
      <sheetData sheetId="52"/>
      <sheetData sheetId="53"/>
      <sheetData sheetId="54"/>
      <sheetData sheetId="55"/>
      <sheetData sheetId="56">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71"/>
      <sheetData sheetId="72"/>
      <sheetData sheetId="73"/>
      <sheetData sheetId="74"/>
      <sheetData sheetId="75">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96"/>
      <sheetData sheetId="97"/>
      <sheetData sheetId="98"/>
      <sheetData sheetId="99"/>
      <sheetData sheetId="100"/>
      <sheetData sheetId="101"/>
      <sheetData sheetId="102"/>
      <sheetData sheetId="103"/>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Table_1"/>
      <sheetName val="RAW_Table_2"/>
      <sheetName val="Table_2"/>
      <sheetName val="RAW_Table_3"/>
      <sheetName val="Table_3"/>
      <sheetName val="RAW_Table_4"/>
      <sheetName val="Table_4"/>
      <sheetName val="RAW_Table_5"/>
      <sheetName val="Table_5"/>
      <sheetName val="RAW_Table_6"/>
      <sheetName val="SPSS_table_6"/>
      <sheetName val="Table_6"/>
      <sheetName val="RAW_TABLE_7"/>
      <sheetName val="Table_7"/>
      <sheetName val="RAW_TABLE_8_&amp;_A6a"/>
      <sheetName val="Table_8"/>
      <sheetName val="Table_9"/>
      <sheetName val="RAW_TABLE_10"/>
      <sheetName val="Table_10"/>
      <sheetName val="Table_C1"/>
      <sheetName val="Table_C2"/>
      <sheetName val="Table_C7"/>
      <sheetName val="RAW_Table_C8"/>
      <sheetName val="Table_C8"/>
      <sheetName val="RAW_Table_C9"/>
      <sheetName val="Table_C9"/>
      <sheetName val="Table_C10"/>
      <sheetName val="RAW_Table_C11"/>
      <sheetName val="Table_C11"/>
      <sheetName val="Table_A1a"/>
      <sheetName val="Table_A2"/>
      <sheetName val="Table_A3"/>
      <sheetName val="RAW_Table_A4a"/>
      <sheetName val="Table_A4a"/>
      <sheetName val="RAW_Table_A4b"/>
      <sheetName val="Table_A4b"/>
      <sheetName val="RAW_Table_A4c"/>
      <sheetName val="Table_A4c"/>
      <sheetName val="RAW_Table_A4d"/>
      <sheetName val="Table_A4d"/>
      <sheetName val="RAW_Table_A4e"/>
      <sheetName val="Table_A4e"/>
      <sheetName val="Raw_Table_A4f"/>
      <sheetName val="Table_A4f"/>
      <sheetName val="Commonwealth"/>
      <sheetName val="New_commonwealth_table"/>
      <sheetName val="Raw_Table_A5"/>
      <sheetName val="Table_A5"/>
      <sheetName val="Table_A6a"/>
      <sheetName val="Table_A8"/>
      <sheetName val="Table_A9"/>
      <sheetName val="Table_A10"/>
      <sheetName val="Table_14"/>
      <sheetName val="RAW_Table_22"/>
      <sheetName val="Table_22"/>
      <sheetName val="RAW_Table_32"/>
      <sheetName val="Table_32"/>
      <sheetName val="RAW_Table_42"/>
      <sheetName val="Table_42"/>
      <sheetName val="RAW_Table_52"/>
      <sheetName val="Table_52"/>
      <sheetName val="RAW_Table_62"/>
      <sheetName val="SPSS_table_62"/>
      <sheetName val="Table_62"/>
      <sheetName val="RAW_TABLE_72"/>
      <sheetName val="Table_72"/>
      <sheetName val="RAW_TABLE_8_&amp;_A6a2"/>
      <sheetName val="Table_82"/>
      <sheetName val="Table_92"/>
      <sheetName val="RAW_TABLE_102"/>
      <sheetName val="Table_102"/>
      <sheetName val="Table_C13"/>
      <sheetName val="Table_C22"/>
      <sheetName val="Table_C72"/>
      <sheetName val="RAW_Table_C82"/>
      <sheetName val="Table_C82"/>
      <sheetName val="RAW_Table_C92"/>
      <sheetName val="Table_C92"/>
      <sheetName val="Table_C102"/>
      <sheetName val="RAW_Table_C112"/>
      <sheetName val="Table_C112"/>
      <sheetName val="Table_A1a2"/>
      <sheetName val="Table_A22"/>
      <sheetName val="Table_A32"/>
      <sheetName val="RAW_Table_A4a2"/>
      <sheetName val="Table_A4a2"/>
      <sheetName val="RAW_Table_A4b2"/>
      <sheetName val="Table_A4b2"/>
      <sheetName val="RAW_Table_A4c2"/>
      <sheetName val="Table_A4c2"/>
      <sheetName val="RAW_Table_A4d2"/>
      <sheetName val="Table_A4d2"/>
      <sheetName val="RAW_Table_A4e2"/>
      <sheetName val="Table_A4e2"/>
      <sheetName val="Raw_Table_A4f2"/>
      <sheetName val="Table_A4f2"/>
      <sheetName val="New_commonwealth_table2"/>
      <sheetName val="Raw_Table_A52"/>
      <sheetName val="Table_A52"/>
      <sheetName val="Table_A6a2"/>
      <sheetName val="Table_A82"/>
      <sheetName val="Table_A92"/>
      <sheetName val="Table_A102"/>
      <sheetName val="Table_11"/>
      <sheetName val="Table_12"/>
      <sheetName val="Table_13"/>
      <sheetName val="RAW_Table_21"/>
      <sheetName val="Table_21"/>
      <sheetName val="RAW_Table_31"/>
      <sheetName val="Table_31"/>
      <sheetName val="RAW_Table_41"/>
      <sheetName val="Table_41"/>
      <sheetName val="RAW_Table_51"/>
      <sheetName val="Table_51"/>
      <sheetName val="RAW_Table_61"/>
      <sheetName val="SPSS_table_61"/>
      <sheetName val="Table_61"/>
      <sheetName val="RAW_TABLE_71"/>
      <sheetName val="Table_71"/>
      <sheetName val="RAW_TABLE_8_&amp;_A6a1"/>
      <sheetName val="Table_81"/>
      <sheetName val="Table_91"/>
      <sheetName val="RAW_TABLE_101"/>
      <sheetName val="Table_101"/>
      <sheetName val="Table_C12"/>
      <sheetName val="Table_C21"/>
      <sheetName val="Table_C71"/>
      <sheetName val="RAW_Table_C81"/>
      <sheetName val="Table_C81"/>
      <sheetName val="RAW_Table_C91"/>
      <sheetName val="Table_C91"/>
      <sheetName val="Table_C101"/>
      <sheetName val="RAW_Table_C111"/>
      <sheetName val="Table_C111"/>
      <sheetName val="Table_A1a1"/>
      <sheetName val="Table_A21"/>
      <sheetName val="Table_A31"/>
      <sheetName val="RAW_Table_A4a1"/>
      <sheetName val="Table_A4a1"/>
      <sheetName val="RAW_Table_A4b1"/>
      <sheetName val="Table_A4b1"/>
      <sheetName val="RAW_Table_A4c1"/>
      <sheetName val="Table_A4c1"/>
      <sheetName val="RAW_Table_A4d1"/>
      <sheetName val="Table_A4d1"/>
      <sheetName val="RAW_Table_A4e1"/>
      <sheetName val="Table_A4e1"/>
      <sheetName val="Raw_Table_A4f1"/>
      <sheetName val="Table_A4f1"/>
      <sheetName val="New_commonwealth_table1"/>
      <sheetName val="Raw_Table_A51"/>
      <sheetName val="Table_A51"/>
      <sheetName val="Table_A6a1"/>
      <sheetName val="Table_A81"/>
      <sheetName val="Table_A91"/>
      <sheetName val="Table_A101"/>
      <sheetName val="Table 1"/>
      <sheetName val="RAW Table 2"/>
      <sheetName val="Table 2"/>
      <sheetName val="RAW Table 3"/>
      <sheetName val="Table 3"/>
      <sheetName val="RAW Table 4"/>
      <sheetName val="Table 4"/>
      <sheetName val="RAW Table 5"/>
      <sheetName val="Table 5"/>
      <sheetName val="RAW Table 6"/>
      <sheetName val="SPSS_table 6"/>
      <sheetName val="Table 6"/>
      <sheetName val="RAW TABLE 7"/>
      <sheetName val="Table 7"/>
      <sheetName val="RAW TABLE 8 &amp; A6a"/>
      <sheetName val="Table 8"/>
      <sheetName val="Table 9"/>
      <sheetName val="RAW TABLE 10"/>
      <sheetName val="Table 10"/>
      <sheetName val="Table C1"/>
      <sheetName val="Table C2"/>
      <sheetName val="Table C7"/>
      <sheetName val="RAW Table C8"/>
      <sheetName val="Table C8"/>
      <sheetName val="RAW Table C9"/>
      <sheetName val="Table C9"/>
      <sheetName val="Table C10"/>
      <sheetName val="RAW Table C11"/>
      <sheetName val="Table C11"/>
      <sheetName val="Table A1a"/>
      <sheetName val="Table A2"/>
      <sheetName val="Table A3"/>
      <sheetName val="RAW Table A4a"/>
      <sheetName val="Table A4a"/>
      <sheetName val="RAW Table A4b"/>
      <sheetName val="Table A4b"/>
      <sheetName val="RAW Table A4c"/>
      <sheetName val="Table A4c"/>
      <sheetName val="RAW Table A4d"/>
      <sheetName val="Table A4d"/>
      <sheetName val="RAW Table A4e"/>
      <sheetName val="Table A4e"/>
      <sheetName val="Raw Table A4f"/>
      <sheetName val="Table A4f"/>
      <sheetName val="New commonwealth table"/>
      <sheetName val="Raw Table A5"/>
      <sheetName val="Table A5"/>
      <sheetName val="Table A6a"/>
      <sheetName val="Table A8"/>
      <sheetName val="Table A9"/>
      <sheetName val="Table A10"/>
      <sheetName val="Table_15"/>
      <sheetName val="RAW_Table_23"/>
      <sheetName val="Table_23"/>
      <sheetName val="RAW_Table_33"/>
      <sheetName val="Table_33"/>
      <sheetName val="RAW_Table_43"/>
      <sheetName val="Table_43"/>
      <sheetName val="RAW_Table_53"/>
      <sheetName val="Table_53"/>
      <sheetName val="RAW_Table_63"/>
      <sheetName val="SPSS_table_63"/>
      <sheetName val="Table_63"/>
      <sheetName val="RAW_TABLE_73"/>
      <sheetName val="Table_73"/>
      <sheetName val="RAW_TABLE_8_&amp;_A6a3"/>
      <sheetName val="Table_83"/>
      <sheetName val="Table_93"/>
      <sheetName val="RAW_TABLE_103"/>
      <sheetName val="Table_103"/>
      <sheetName val="Table_C14"/>
      <sheetName val="Table_C23"/>
      <sheetName val="Table_C73"/>
      <sheetName val="RAW_Table_C83"/>
      <sheetName val="Table_C83"/>
      <sheetName val="RAW_Table_C93"/>
      <sheetName val="Table_C93"/>
      <sheetName val="Table_C103"/>
      <sheetName val="RAW_Table_C113"/>
      <sheetName val="Table_C113"/>
      <sheetName val="Table_A1a3"/>
      <sheetName val="Table_A23"/>
      <sheetName val="Table_A33"/>
      <sheetName val="RAW_Table_A4a3"/>
      <sheetName val="Table_A4a3"/>
      <sheetName val="RAW_Table_A4b3"/>
      <sheetName val="Table_A4b3"/>
      <sheetName val="RAW_Table_A4c3"/>
      <sheetName val="Table_A4c3"/>
      <sheetName val="RAW_Table_A4d3"/>
      <sheetName val="Table_A4d3"/>
      <sheetName val="RAW_Table_A4e3"/>
      <sheetName val="Table_A4e3"/>
      <sheetName val="Raw_Table_A4f3"/>
      <sheetName val="Table_A4f3"/>
      <sheetName val="New_commonwealth_table3"/>
      <sheetName val="Raw_Table_A53"/>
      <sheetName val="Table_A53"/>
      <sheetName val="Table_A6a3"/>
      <sheetName val="Table_A83"/>
      <sheetName val="Table_A93"/>
      <sheetName val="Table_A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7">
          <cell r="B7" t="str">
            <v>Afghanistan</v>
          </cell>
          <cell r="C7">
            <v>135916.79000000004</v>
          </cell>
          <cell r="D7">
            <v>72334.23</v>
          </cell>
          <cell r="E7">
            <v>208251.02000000002</v>
          </cell>
          <cell r="F7">
            <v>76926.803060000035</v>
          </cell>
          <cell r="G7">
            <v>75126.210116999981</v>
          </cell>
          <cell r="H7">
            <v>152053.01317700002</v>
          </cell>
          <cell r="I7">
            <v>190690.24527999997</v>
          </cell>
          <cell r="J7">
            <v>73438.600996000008</v>
          </cell>
          <cell r="K7">
            <v>264128.84627599997</v>
          </cell>
          <cell r="L7">
            <v>183988.67874000006</v>
          </cell>
          <cell r="M7">
            <v>89812.475665999998</v>
          </cell>
          <cell r="N7">
            <v>273801.15440600005</v>
          </cell>
          <cell r="O7">
            <v>163156.42005999995</v>
          </cell>
          <cell r="P7">
            <v>48695.472360350002</v>
          </cell>
          <cell r="Q7">
            <v>211851.89242034993</v>
          </cell>
          <cell r="R7">
            <v>178098.84663000004</v>
          </cell>
          <cell r="S7">
            <v>19444.270806</v>
          </cell>
          <cell r="T7">
            <v>197543.11743600003</v>
          </cell>
          <cell r="U7">
            <v>199632.18441000002</v>
          </cell>
          <cell r="V7">
            <v>100295.37127799998</v>
          </cell>
          <cell r="W7">
            <v>299927.55568799999</v>
          </cell>
        </row>
        <row r="8">
          <cell r="B8" t="str">
            <v>Africa, regional</v>
          </cell>
          <cell r="C8">
            <v>108786.68000000005</v>
          </cell>
          <cell r="D8">
            <v>44816.610000000008</v>
          </cell>
          <cell r="E8">
            <v>153603.29000000007</v>
          </cell>
          <cell r="F8">
            <v>121707.81561999988</v>
          </cell>
          <cell r="G8">
            <v>-8574.1339799999987</v>
          </cell>
          <cell r="H8">
            <v>113133.68163999988</v>
          </cell>
          <cell r="I8">
            <v>76659.114840000053</v>
          </cell>
          <cell r="J8">
            <v>14204.045093000001</v>
          </cell>
          <cell r="K8">
            <v>90863.159933000046</v>
          </cell>
          <cell r="L8">
            <v>102644.20923000002</v>
          </cell>
          <cell r="M8">
            <v>43998.003045000005</v>
          </cell>
          <cell r="N8">
            <v>146642.21227500003</v>
          </cell>
          <cell r="O8">
            <v>106290.18285000001</v>
          </cell>
          <cell r="P8">
            <v>27716.578509999992</v>
          </cell>
          <cell r="Q8">
            <v>134006.76136</v>
          </cell>
          <cell r="R8">
            <v>182333.91030000005</v>
          </cell>
          <cell r="S8">
            <v>37291.238292000002</v>
          </cell>
          <cell r="T8">
            <v>219625.14859200004</v>
          </cell>
          <cell r="U8">
            <v>166762.40899000003</v>
          </cell>
          <cell r="V8">
            <v>58437.034500387745</v>
          </cell>
          <cell r="W8">
            <v>225199.44349038776</v>
          </cell>
        </row>
        <row r="9">
          <cell r="B9" t="str">
            <v>Albania</v>
          </cell>
          <cell r="C9">
            <v>682.6</v>
          </cell>
          <cell r="D9">
            <v>719.49</v>
          </cell>
          <cell r="E9">
            <v>1402.0900000000001</v>
          </cell>
          <cell r="F9">
            <v>22.814</v>
          </cell>
          <cell r="G9">
            <v>537.42921000000001</v>
          </cell>
          <cell r="H9">
            <v>560.24320999999998</v>
          </cell>
          <cell r="I9">
            <v>0</v>
          </cell>
          <cell r="J9">
            <v>424.76212900000002</v>
          </cell>
          <cell r="K9">
            <v>424.76212900000002</v>
          </cell>
          <cell r="L9">
            <v>0</v>
          </cell>
          <cell r="M9">
            <v>642.64228600000001</v>
          </cell>
          <cell r="N9">
            <v>642.64228600000001</v>
          </cell>
          <cell r="O9">
            <v>0</v>
          </cell>
          <cell r="P9">
            <v>758.54255999999998</v>
          </cell>
          <cell r="Q9">
            <v>758.54255999999998</v>
          </cell>
          <cell r="R9">
            <v>0</v>
          </cell>
          <cell r="S9">
            <v>540.39740600000016</v>
          </cell>
          <cell r="T9">
            <v>540.39740600000016</v>
          </cell>
          <cell r="U9">
            <v>0</v>
          </cell>
          <cell r="V9">
            <v>658.53986900000007</v>
          </cell>
          <cell r="W9">
            <v>658.53986900000007</v>
          </cell>
        </row>
        <row r="10">
          <cell r="B10" t="str">
            <v>Algeria</v>
          </cell>
          <cell r="C10">
            <v>0</v>
          </cell>
          <cell r="D10">
            <v>2314.2999999999997</v>
          </cell>
          <cell r="E10">
            <v>2314.2999999999997</v>
          </cell>
          <cell r="F10">
            <v>0</v>
          </cell>
          <cell r="G10">
            <v>1422.9169300000003</v>
          </cell>
          <cell r="H10">
            <v>1422.9169300000003</v>
          </cell>
          <cell r="I10">
            <v>0</v>
          </cell>
          <cell r="J10">
            <v>901.17241100000001</v>
          </cell>
          <cell r="K10">
            <v>901.17241100000001</v>
          </cell>
          <cell r="L10">
            <v>0</v>
          </cell>
          <cell r="M10">
            <v>2150.5037230000007</v>
          </cell>
          <cell r="N10">
            <v>2150.5037230000007</v>
          </cell>
          <cell r="O10">
            <v>0</v>
          </cell>
          <cell r="P10">
            <v>3111.4913099999994</v>
          </cell>
          <cell r="Q10">
            <v>3111.4913099999994</v>
          </cell>
          <cell r="R10">
            <v>0</v>
          </cell>
          <cell r="S10">
            <v>9772.3350069999942</v>
          </cell>
          <cell r="T10">
            <v>9772.3350069999942</v>
          </cell>
          <cell r="U10">
            <v>0</v>
          </cell>
          <cell r="V10">
            <v>2675.5655870000001</v>
          </cell>
          <cell r="W10">
            <v>2675.5655870000001</v>
          </cell>
        </row>
        <row r="11">
          <cell r="B11" t="str">
            <v>America, regional</v>
          </cell>
          <cell r="C11">
            <v>0</v>
          </cell>
          <cell r="D11">
            <v>0</v>
          </cell>
          <cell r="E11">
            <v>0</v>
          </cell>
          <cell r="F11">
            <v>0</v>
          </cell>
          <cell r="G11">
            <v>6329.5297930000006</v>
          </cell>
          <cell r="H11">
            <v>6329.5297930000006</v>
          </cell>
          <cell r="I11">
            <v>0</v>
          </cell>
          <cell r="J11">
            <v>89.075451999999999</v>
          </cell>
          <cell r="K11">
            <v>89.075451999999999</v>
          </cell>
          <cell r="L11">
            <v>0</v>
          </cell>
          <cell r="M11">
            <v>56.94987900000001</v>
          </cell>
          <cell r="N11">
            <v>56.94987900000001</v>
          </cell>
          <cell r="O11">
            <v>0</v>
          </cell>
          <cell r="P11">
            <v>94.882314000000008</v>
          </cell>
          <cell r="Q11">
            <v>94.882314000000008</v>
          </cell>
          <cell r="R11">
            <v>0</v>
          </cell>
          <cell r="S11">
            <v>61.193361999999993</v>
          </cell>
          <cell r="T11">
            <v>61.193361999999993</v>
          </cell>
          <cell r="U11">
            <v>0</v>
          </cell>
          <cell r="V11">
            <v>2311.7995300000002</v>
          </cell>
          <cell r="W11">
            <v>2311.7995300000002</v>
          </cell>
        </row>
        <row r="12">
          <cell r="B12" t="str">
            <v>Angola</v>
          </cell>
          <cell r="C12">
            <v>2763</v>
          </cell>
          <cell r="D12">
            <v>77.52000000000001</v>
          </cell>
          <cell r="E12">
            <v>2840.52</v>
          </cell>
          <cell r="F12">
            <v>1800.7754100000002</v>
          </cell>
          <cell r="G12">
            <v>8998.83079</v>
          </cell>
          <cell r="H12">
            <v>10799.6062</v>
          </cell>
          <cell r="I12">
            <v>223.40758</v>
          </cell>
          <cell r="J12">
            <v>204.79796700000003</v>
          </cell>
          <cell r="K12">
            <v>428.20554700000002</v>
          </cell>
          <cell r="L12">
            <v>0</v>
          </cell>
          <cell r="M12">
            <v>351.63065100000006</v>
          </cell>
          <cell r="N12">
            <v>351.63065100000006</v>
          </cell>
          <cell r="O12">
            <v>0</v>
          </cell>
          <cell r="P12">
            <v>358.55792400000001</v>
          </cell>
          <cell r="Q12">
            <v>358.55792400000001</v>
          </cell>
          <cell r="R12">
            <v>0</v>
          </cell>
          <cell r="S12">
            <v>915.87600099999997</v>
          </cell>
          <cell r="T12">
            <v>915.87600099999997</v>
          </cell>
          <cell r="U12">
            <v>0</v>
          </cell>
          <cell r="V12">
            <v>1296.4892760000002</v>
          </cell>
          <cell r="W12">
            <v>1296.4892760000002</v>
          </cell>
        </row>
        <row r="13">
          <cell r="B13" t="str">
            <v>Anguilla</v>
          </cell>
          <cell r="C13">
            <v>0</v>
          </cell>
          <cell r="D13">
            <v>135.65</v>
          </cell>
          <cell r="E13">
            <v>135.65</v>
          </cell>
          <cell r="F13">
            <v>0</v>
          </cell>
          <cell r="G13">
            <v>57.794069999999998</v>
          </cell>
          <cell r="H13">
            <v>57.794069999999998</v>
          </cell>
          <cell r="I13">
            <v>0</v>
          </cell>
          <cell r="J13">
            <v>244</v>
          </cell>
          <cell r="K13">
            <v>244</v>
          </cell>
          <cell r="L13">
            <v>0</v>
          </cell>
          <cell r="M13">
            <v>347.13200100000006</v>
          </cell>
          <cell r="N13">
            <v>347.13200100000006</v>
          </cell>
          <cell r="O13">
            <v>0</v>
          </cell>
          <cell r="P13">
            <v>1804.563821</v>
          </cell>
          <cell r="Q13">
            <v>1804.563821</v>
          </cell>
          <cell r="R13">
            <v>0</v>
          </cell>
          <cell r="S13">
            <v>0</v>
          </cell>
          <cell r="T13">
            <v>0</v>
          </cell>
          <cell r="U13">
            <v>0</v>
          </cell>
          <cell r="V13">
            <v>0</v>
          </cell>
          <cell r="W13">
            <v>0</v>
          </cell>
        </row>
        <row r="14">
          <cell r="B14" t="str">
            <v>Antigua and Barbuda</v>
          </cell>
          <cell r="C14">
            <v>3.65</v>
          </cell>
          <cell r="D14">
            <v>0</v>
          </cell>
          <cell r="E14">
            <v>3.65</v>
          </cell>
          <cell r="F14">
            <v>0</v>
          </cell>
          <cell r="G14">
            <v>3.1580599999999999</v>
          </cell>
          <cell r="H14">
            <v>3.1580599999999999</v>
          </cell>
          <cell r="I14">
            <v>0</v>
          </cell>
          <cell r="J14">
            <v>2.0165199999999999</v>
          </cell>
          <cell r="K14">
            <v>2.0165199999999999</v>
          </cell>
          <cell r="L14">
            <v>0</v>
          </cell>
          <cell r="M14">
            <v>3.3073600000000001</v>
          </cell>
          <cell r="N14">
            <v>3.3073600000000001</v>
          </cell>
          <cell r="O14">
            <v>0</v>
          </cell>
          <cell r="P14">
            <v>19.994600000000002</v>
          </cell>
          <cell r="Q14">
            <v>19.994600000000002</v>
          </cell>
          <cell r="R14">
            <v>0</v>
          </cell>
          <cell r="S14">
            <v>2.5698300000000001</v>
          </cell>
          <cell r="T14">
            <v>2.5698300000000001</v>
          </cell>
          <cell r="U14">
            <v>0</v>
          </cell>
          <cell r="V14">
            <v>2.5698300000000001</v>
          </cell>
          <cell r="W14">
            <v>2.5698300000000001</v>
          </cell>
        </row>
        <row r="15">
          <cell r="B15" t="str">
            <v>Argentina</v>
          </cell>
          <cell r="C15">
            <v>0</v>
          </cell>
          <cell r="D15">
            <v>632.28000000000009</v>
          </cell>
          <cell r="E15">
            <v>632.28000000000009</v>
          </cell>
          <cell r="F15">
            <v>0</v>
          </cell>
          <cell r="G15">
            <v>349.59938</v>
          </cell>
          <cell r="H15">
            <v>349.59938</v>
          </cell>
          <cell r="I15">
            <v>0</v>
          </cell>
          <cell r="J15">
            <v>742.67174100000022</v>
          </cell>
          <cell r="K15">
            <v>742.67174100000022</v>
          </cell>
          <cell r="L15">
            <v>0</v>
          </cell>
          <cell r="M15">
            <v>2041.4806610000003</v>
          </cell>
          <cell r="N15">
            <v>2041.4806610000003</v>
          </cell>
          <cell r="O15">
            <v>0</v>
          </cell>
          <cell r="P15">
            <v>946.10145499999976</v>
          </cell>
          <cell r="Q15">
            <v>946.10145499999976</v>
          </cell>
          <cell r="R15">
            <v>0</v>
          </cell>
          <cell r="S15">
            <v>960.72695399999998</v>
          </cell>
          <cell r="T15">
            <v>960.72695399999998</v>
          </cell>
          <cell r="U15">
            <v>0</v>
          </cell>
          <cell r="V15">
            <v>1576.9050350000002</v>
          </cell>
          <cell r="W15">
            <v>1576.9050350000002</v>
          </cell>
        </row>
        <row r="16">
          <cell r="B16" t="str">
            <v>Armenia</v>
          </cell>
          <cell r="C16">
            <v>266.63</v>
          </cell>
          <cell r="D16">
            <v>379.57999999999987</v>
          </cell>
          <cell r="E16">
            <v>646.20999999999981</v>
          </cell>
          <cell r="F16">
            <v>0</v>
          </cell>
          <cell r="G16">
            <v>314.95647000000002</v>
          </cell>
          <cell r="H16">
            <v>314.95647000000002</v>
          </cell>
          <cell r="I16">
            <v>0</v>
          </cell>
          <cell r="J16">
            <v>225.95739099999997</v>
          </cell>
          <cell r="K16">
            <v>225.95739099999997</v>
          </cell>
          <cell r="L16">
            <v>0</v>
          </cell>
          <cell r="M16">
            <v>832.15423999999985</v>
          </cell>
          <cell r="N16">
            <v>832.15423999999985</v>
          </cell>
          <cell r="O16">
            <v>0</v>
          </cell>
          <cell r="P16">
            <v>827.46878900000002</v>
          </cell>
          <cell r="Q16">
            <v>827.46878900000002</v>
          </cell>
          <cell r="R16">
            <v>0</v>
          </cell>
          <cell r="S16">
            <v>972.8976200000003</v>
          </cell>
          <cell r="T16">
            <v>972.8976200000003</v>
          </cell>
          <cell r="U16">
            <v>0</v>
          </cell>
          <cell r="V16">
            <v>1187.8566470000001</v>
          </cell>
          <cell r="W16">
            <v>1187.8566470000001</v>
          </cell>
        </row>
        <row r="17">
          <cell r="B17" t="str">
            <v>Asia, regional</v>
          </cell>
          <cell r="C17">
            <v>3753.93</v>
          </cell>
          <cell r="D17">
            <v>3712.11</v>
          </cell>
          <cell r="E17">
            <v>7466.04</v>
          </cell>
          <cell r="F17">
            <v>9695.4990500000022</v>
          </cell>
          <cell r="G17">
            <v>14264.78673</v>
          </cell>
          <cell r="H17">
            <v>23960.285780000002</v>
          </cell>
          <cell r="I17">
            <v>23912.325400000002</v>
          </cell>
          <cell r="J17">
            <v>5289.623423</v>
          </cell>
          <cell r="K17">
            <v>29201.948823000002</v>
          </cell>
          <cell r="L17">
            <v>13653.764519999999</v>
          </cell>
          <cell r="M17">
            <v>6313.3942770000003</v>
          </cell>
          <cell r="N17">
            <v>19967.158797</v>
          </cell>
          <cell r="O17">
            <v>23596.762540000003</v>
          </cell>
          <cell r="P17">
            <v>9470.5483359999944</v>
          </cell>
          <cell r="Q17">
            <v>33067.310875999996</v>
          </cell>
          <cell r="R17">
            <v>42535.44102999998</v>
          </cell>
          <cell r="S17">
            <v>298.1954975000001</v>
          </cell>
          <cell r="T17">
            <v>42833.636527499977</v>
          </cell>
          <cell r="U17">
            <v>51729.382969999991</v>
          </cell>
          <cell r="V17">
            <v>12786.176596692307</v>
          </cell>
          <cell r="W17">
            <v>64515.559566692296</v>
          </cell>
        </row>
        <row r="18">
          <cell r="B18" t="str">
            <v>Azerbaijan</v>
          </cell>
          <cell r="C18">
            <v>0</v>
          </cell>
          <cell r="D18">
            <v>904.63000000000022</v>
          </cell>
          <cell r="E18">
            <v>904.63000000000022</v>
          </cell>
          <cell r="F18">
            <v>0</v>
          </cell>
          <cell r="G18">
            <v>559.29586999999992</v>
          </cell>
          <cell r="H18">
            <v>559.29586999999992</v>
          </cell>
          <cell r="I18">
            <v>0</v>
          </cell>
          <cell r="J18">
            <v>597.53410199999996</v>
          </cell>
          <cell r="K18">
            <v>597.53410199999996</v>
          </cell>
          <cell r="L18">
            <v>0</v>
          </cell>
          <cell r="M18">
            <v>1335.3178619999999</v>
          </cell>
          <cell r="N18">
            <v>1335.3178619999999</v>
          </cell>
          <cell r="O18">
            <v>0</v>
          </cell>
          <cell r="P18">
            <v>2649.9030440000006</v>
          </cell>
          <cell r="Q18">
            <v>2649.9030440000006</v>
          </cell>
          <cell r="R18">
            <v>0</v>
          </cell>
          <cell r="S18">
            <v>2100.3893889999999</v>
          </cell>
          <cell r="T18">
            <v>2100.3893889999999</v>
          </cell>
          <cell r="U18">
            <v>0</v>
          </cell>
          <cell r="V18">
            <v>2444.6071649999999</v>
          </cell>
          <cell r="W18">
            <v>2444.6071649999999</v>
          </cell>
        </row>
        <row r="19">
          <cell r="B19" t="str">
            <v>Bangladesh</v>
          </cell>
          <cell r="C19">
            <v>158109.77999999997</v>
          </cell>
          <cell r="D19">
            <v>2367.9799999999996</v>
          </cell>
          <cell r="E19">
            <v>160477.75999999998</v>
          </cell>
          <cell r="F19">
            <v>144693.15148</v>
          </cell>
          <cell r="G19">
            <v>3146.3243199999997</v>
          </cell>
          <cell r="H19">
            <v>147839.47580000001</v>
          </cell>
          <cell r="I19">
            <v>226832.54989000008</v>
          </cell>
          <cell r="J19">
            <v>3114.8933430000006</v>
          </cell>
          <cell r="K19">
            <v>229947.44323300009</v>
          </cell>
          <cell r="L19">
            <v>189512.94448000001</v>
          </cell>
          <cell r="M19">
            <v>6606.8366900000037</v>
          </cell>
          <cell r="N19">
            <v>196119.78117</v>
          </cell>
          <cell r="O19">
            <v>266835.31588999991</v>
          </cell>
          <cell r="P19">
            <v>5169.7972989999971</v>
          </cell>
          <cell r="Q19">
            <v>272005.11318899988</v>
          </cell>
          <cell r="R19">
            <v>202634.31231000001</v>
          </cell>
          <cell r="S19">
            <v>5610.3657690000009</v>
          </cell>
          <cell r="T19">
            <v>208244.678079</v>
          </cell>
          <cell r="U19">
            <v>157474.62577999997</v>
          </cell>
          <cell r="V19">
            <v>6221.9712740000014</v>
          </cell>
          <cell r="W19">
            <v>163696.59705399998</v>
          </cell>
        </row>
        <row r="20">
          <cell r="B20" t="str">
            <v>Barbados</v>
          </cell>
          <cell r="C20">
            <v>7.73</v>
          </cell>
          <cell r="D20">
            <v>282.15999999999997</v>
          </cell>
          <cell r="E20">
            <v>289.89</v>
          </cell>
          <cell r="F20">
            <v>0</v>
          </cell>
          <cell r="G20">
            <v>51.918389999999995</v>
          </cell>
          <cell r="H20">
            <v>51.918389999999995</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B21" t="str">
            <v>Belarus</v>
          </cell>
          <cell r="C21">
            <v>0</v>
          </cell>
          <cell r="D21">
            <v>392.05</v>
          </cell>
          <cell r="E21">
            <v>392.05</v>
          </cell>
          <cell r="F21">
            <v>0</v>
          </cell>
          <cell r="G21">
            <v>238.15099999999998</v>
          </cell>
          <cell r="H21">
            <v>238.15099999999998</v>
          </cell>
          <cell r="I21">
            <v>0</v>
          </cell>
          <cell r="J21">
            <v>77.474360000000004</v>
          </cell>
          <cell r="K21">
            <v>77.474360000000004</v>
          </cell>
          <cell r="L21">
            <v>0</v>
          </cell>
          <cell r="M21">
            <v>554.35784300000012</v>
          </cell>
          <cell r="N21">
            <v>554.35784300000012</v>
          </cell>
          <cell r="O21">
            <v>0</v>
          </cell>
          <cell r="P21">
            <v>650.09315399999991</v>
          </cell>
          <cell r="Q21">
            <v>650.09315399999991</v>
          </cell>
          <cell r="R21">
            <v>0</v>
          </cell>
          <cell r="S21">
            <v>471.69083000000001</v>
          </cell>
          <cell r="T21">
            <v>471.69083000000001</v>
          </cell>
          <cell r="U21">
            <v>0</v>
          </cell>
          <cell r="V21">
            <v>877.51438600000017</v>
          </cell>
          <cell r="W21">
            <v>877.51438600000017</v>
          </cell>
        </row>
        <row r="22">
          <cell r="B22" t="str">
            <v>Belize</v>
          </cell>
          <cell r="C22">
            <v>13.02</v>
          </cell>
          <cell r="D22">
            <v>20.04</v>
          </cell>
          <cell r="E22">
            <v>33.06</v>
          </cell>
          <cell r="F22">
            <v>0</v>
          </cell>
          <cell r="G22">
            <v>50.956020000000002</v>
          </cell>
          <cell r="H22">
            <v>50.956020000000002</v>
          </cell>
          <cell r="I22">
            <v>0</v>
          </cell>
          <cell r="J22">
            <v>322.39805100000001</v>
          </cell>
          <cell r="K22">
            <v>322.39805100000001</v>
          </cell>
          <cell r="L22">
            <v>0</v>
          </cell>
          <cell r="M22">
            <v>142.298936</v>
          </cell>
          <cell r="N22">
            <v>142.298936</v>
          </cell>
          <cell r="O22">
            <v>0</v>
          </cell>
          <cell r="P22">
            <v>1663.727406</v>
          </cell>
          <cell r="Q22">
            <v>1663.727406</v>
          </cell>
          <cell r="R22">
            <v>0</v>
          </cell>
          <cell r="S22">
            <v>973.0457449999999</v>
          </cell>
          <cell r="T22">
            <v>973.0457449999999</v>
          </cell>
          <cell r="U22">
            <v>0</v>
          </cell>
          <cell r="V22">
            <v>1145.087393</v>
          </cell>
          <cell r="W22">
            <v>1145.087393</v>
          </cell>
        </row>
        <row r="23">
          <cell r="B23" t="str">
            <v>Benin</v>
          </cell>
          <cell r="C23">
            <v>0</v>
          </cell>
          <cell r="D23">
            <v>16.95</v>
          </cell>
          <cell r="E23">
            <v>16.95</v>
          </cell>
          <cell r="F23">
            <v>0</v>
          </cell>
          <cell r="G23">
            <v>0</v>
          </cell>
          <cell r="H23">
            <v>0</v>
          </cell>
          <cell r="I23">
            <v>44.790909999999997</v>
          </cell>
          <cell r="J23">
            <v>0</v>
          </cell>
          <cell r="K23">
            <v>44.790909999999997</v>
          </cell>
          <cell r="L23">
            <v>0</v>
          </cell>
          <cell r="M23">
            <v>16.79289</v>
          </cell>
          <cell r="N23">
            <v>16.79289</v>
          </cell>
          <cell r="O23">
            <v>0</v>
          </cell>
          <cell r="P23">
            <v>0</v>
          </cell>
          <cell r="Q23">
            <v>0</v>
          </cell>
          <cell r="R23">
            <v>0</v>
          </cell>
          <cell r="S23">
            <v>0</v>
          </cell>
          <cell r="T23">
            <v>0</v>
          </cell>
          <cell r="U23">
            <v>0</v>
          </cell>
          <cell r="V23">
            <v>0</v>
          </cell>
          <cell r="W23">
            <v>0</v>
          </cell>
        </row>
        <row r="24">
          <cell r="B24" t="str">
            <v>Bhutan</v>
          </cell>
          <cell r="C24">
            <v>0</v>
          </cell>
          <cell r="D24">
            <v>0</v>
          </cell>
          <cell r="E24">
            <v>0</v>
          </cell>
          <cell r="F24">
            <v>0</v>
          </cell>
          <cell r="G24">
            <v>0</v>
          </cell>
          <cell r="H24">
            <v>0</v>
          </cell>
          <cell r="I24">
            <v>0</v>
          </cell>
          <cell r="J24">
            <v>0</v>
          </cell>
          <cell r="K24">
            <v>0</v>
          </cell>
          <cell r="L24">
            <v>0</v>
          </cell>
          <cell r="M24">
            <v>7.3984579999999998</v>
          </cell>
          <cell r="N24">
            <v>7.3984579999999998</v>
          </cell>
          <cell r="O24">
            <v>0</v>
          </cell>
          <cell r="P24">
            <v>1.009099</v>
          </cell>
          <cell r="Q24">
            <v>1.009099</v>
          </cell>
          <cell r="R24">
            <v>0</v>
          </cell>
          <cell r="S24">
            <v>0</v>
          </cell>
          <cell r="T24">
            <v>0</v>
          </cell>
          <cell r="U24">
            <v>0</v>
          </cell>
          <cell r="V24">
            <v>75.675837999999999</v>
          </cell>
          <cell r="W24">
            <v>75.675837999999999</v>
          </cell>
        </row>
        <row r="25">
          <cell r="B25" t="str">
            <v>Bolivia</v>
          </cell>
          <cell r="C25">
            <v>82.74</v>
          </cell>
          <cell r="D25">
            <v>261.79000000000002</v>
          </cell>
          <cell r="E25">
            <v>344.53000000000003</v>
          </cell>
          <cell r="F25">
            <v>0</v>
          </cell>
          <cell r="G25">
            <v>54.217999999999989</v>
          </cell>
          <cell r="H25">
            <v>54.217999999999989</v>
          </cell>
          <cell r="I25">
            <v>0</v>
          </cell>
          <cell r="J25">
            <v>90.137861000000015</v>
          </cell>
          <cell r="K25">
            <v>90.137861000000015</v>
          </cell>
          <cell r="L25">
            <v>0</v>
          </cell>
          <cell r="M25">
            <v>643.76243799999997</v>
          </cell>
          <cell r="N25">
            <v>643.76243799999997</v>
          </cell>
          <cell r="O25">
            <v>0</v>
          </cell>
          <cell r="P25">
            <v>611.21858799999984</v>
          </cell>
          <cell r="Q25">
            <v>611.21858799999984</v>
          </cell>
          <cell r="R25">
            <v>0</v>
          </cell>
          <cell r="S25">
            <v>684.80709400000012</v>
          </cell>
          <cell r="T25">
            <v>684.80709400000012</v>
          </cell>
          <cell r="U25">
            <v>0</v>
          </cell>
          <cell r="V25">
            <v>825.80474000000004</v>
          </cell>
          <cell r="W25">
            <v>825.80474000000004</v>
          </cell>
        </row>
        <row r="26">
          <cell r="B26" t="str">
            <v>Bosnia-Herzegovina</v>
          </cell>
          <cell r="C26">
            <v>3412.8299999999995</v>
          </cell>
          <cell r="D26">
            <v>2742.7200000000007</v>
          </cell>
          <cell r="E26">
            <v>6155.55</v>
          </cell>
          <cell r="F26">
            <v>4060.8431699999996</v>
          </cell>
          <cell r="G26">
            <v>2207.3769199999997</v>
          </cell>
          <cell r="H26">
            <v>6268.2200899999989</v>
          </cell>
          <cell r="I26">
            <v>1243.59934</v>
          </cell>
          <cell r="J26">
            <v>1746.588006</v>
          </cell>
          <cell r="K26">
            <v>2990.1873459999997</v>
          </cell>
          <cell r="L26">
            <v>0</v>
          </cell>
          <cell r="M26">
            <v>2256.0411759999993</v>
          </cell>
          <cell r="N26">
            <v>2256.0411759999993</v>
          </cell>
          <cell r="O26">
            <v>0</v>
          </cell>
          <cell r="P26">
            <v>1839.475324100001</v>
          </cell>
          <cell r="Q26">
            <v>1839.475324100001</v>
          </cell>
          <cell r="R26">
            <v>0</v>
          </cell>
          <cell r="S26">
            <v>3506.1934949999995</v>
          </cell>
          <cell r="T26">
            <v>3506.1934949999995</v>
          </cell>
          <cell r="U26">
            <v>990.40334000000007</v>
          </cell>
          <cell r="V26">
            <v>3441.3392690000001</v>
          </cell>
          <cell r="W26">
            <v>4431.7426089999999</v>
          </cell>
        </row>
        <row r="27">
          <cell r="B27" t="str">
            <v>Botswana</v>
          </cell>
          <cell r="C27">
            <v>30.1</v>
          </cell>
          <cell r="D27">
            <v>564.17999999999995</v>
          </cell>
          <cell r="E27">
            <v>594.28</v>
          </cell>
          <cell r="F27">
            <v>0</v>
          </cell>
          <cell r="G27">
            <v>683.571369</v>
          </cell>
          <cell r="H27">
            <v>683.571369</v>
          </cell>
          <cell r="I27">
            <v>0</v>
          </cell>
          <cell r="J27">
            <v>974.27558899999985</v>
          </cell>
          <cell r="K27">
            <v>974.27558899999985</v>
          </cell>
          <cell r="L27">
            <v>0</v>
          </cell>
          <cell r="M27">
            <v>568.42127200000004</v>
          </cell>
          <cell r="N27">
            <v>568.42127200000004</v>
          </cell>
          <cell r="O27">
            <v>0</v>
          </cell>
          <cell r="P27">
            <v>787.99408300000005</v>
          </cell>
          <cell r="Q27">
            <v>787.99408300000005</v>
          </cell>
          <cell r="R27">
            <v>0</v>
          </cell>
          <cell r="S27">
            <v>498.48026399999998</v>
          </cell>
          <cell r="T27">
            <v>498.48026399999998</v>
          </cell>
          <cell r="U27">
            <v>1.0632299999999999</v>
          </cell>
          <cell r="V27">
            <v>1055.0031529999999</v>
          </cell>
          <cell r="W27">
            <v>1056.0663829999999</v>
          </cell>
        </row>
        <row r="28">
          <cell r="B28" t="str">
            <v>Brazil</v>
          </cell>
          <cell r="C28">
            <v>833.21</v>
          </cell>
          <cell r="D28">
            <v>7562.9500000000025</v>
          </cell>
          <cell r="E28">
            <v>8396.1600000000035</v>
          </cell>
          <cell r="F28">
            <v>271.65663000000001</v>
          </cell>
          <cell r="G28">
            <v>26104.136310000009</v>
          </cell>
          <cell r="H28">
            <v>26375.79294000001</v>
          </cell>
          <cell r="I28">
            <v>0</v>
          </cell>
          <cell r="J28">
            <v>30796.453479000007</v>
          </cell>
          <cell r="K28">
            <v>30796.453479000007</v>
          </cell>
          <cell r="L28">
            <v>0</v>
          </cell>
          <cell r="M28">
            <v>46836.009787999996</v>
          </cell>
          <cell r="N28">
            <v>46836.009787999996</v>
          </cell>
          <cell r="O28">
            <v>0</v>
          </cell>
          <cell r="P28">
            <v>5443.957779999997</v>
          </cell>
          <cell r="Q28">
            <v>5443.957779999997</v>
          </cell>
          <cell r="R28">
            <v>0</v>
          </cell>
          <cell r="S28">
            <v>10168.601850000005</v>
          </cell>
          <cell r="T28">
            <v>10168.601850000005</v>
          </cell>
          <cell r="U28">
            <v>0</v>
          </cell>
          <cell r="V28">
            <v>20886.263972000001</v>
          </cell>
          <cell r="W28">
            <v>20886.263972000001</v>
          </cell>
        </row>
        <row r="29">
          <cell r="B29" t="str">
            <v>Burkina Faso</v>
          </cell>
          <cell r="C29">
            <v>126.33</v>
          </cell>
          <cell r="D29">
            <v>0</v>
          </cell>
          <cell r="E29">
            <v>126.33</v>
          </cell>
          <cell r="F29">
            <v>52.784469999999999</v>
          </cell>
          <cell r="G29">
            <v>9.0959560000000046</v>
          </cell>
          <cell r="H29">
            <v>61.880426</v>
          </cell>
          <cell r="I29">
            <v>0</v>
          </cell>
          <cell r="J29">
            <v>510.11363999999998</v>
          </cell>
          <cell r="K29">
            <v>510.11363999999998</v>
          </cell>
          <cell r="L29">
            <v>0</v>
          </cell>
          <cell r="M29">
            <v>976.61969999999997</v>
          </cell>
          <cell r="N29">
            <v>976.61969999999997</v>
          </cell>
          <cell r="O29">
            <v>0</v>
          </cell>
          <cell r="P29">
            <v>541.90616</v>
          </cell>
          <cell r="Q29">
            <v>541.90616</v>
          </cell>
          <cell r="R29">
            <v>89.875950000000003</v>
          </cell>
          <cell r="S29">
            <v>242.12332400000003</v>
          </cell>
          <cell r="T29">
            <v>331.99927400000001</v>
          </cell>
          <cell r="U29">
            <v>0</v>
          </cell>
          <cell r="V29">
            <v>88.331000000000003</v>
          </cell>
          <cell r="W29">
            <v>88.331000000000003</v>
          </cell>
        </row>
        <row r="30">
          <cell r="B30" t="str">
            <v>Burundi</v>
          </cell>
          <cell r="C30">
            <v>9407.2000000000007</v>
          </cell>
          <cell r="D30">
            <v>14.889999999999999</v>
          </cell>
          <cell r="E30">
            <v>9422.09</v>
          </cell>
          <cell r="F30">
            <v>13016.618730000002</v>
          </cell>
          <cell r="G30">
            <v>24.387</v>
          </cell>
          <cell r="H30">
            <v>13041.005730000003</v>
          </cell>
          <cell r="I30">
            <v>11032.906539999998</v>
          </cell>
          <cell r="J30">
            <v>22.213278000000003</v>
          </cell>
          <cell r="K30">
            <v>11055.119817999997</v>
          </cell>
          <cell r="L30">
            <v>686.44362999999998</v>
          </cell>
          <cell r="M30">
            <v>47.434578000000002</v>
          </cell>
          <cell r="N30">
            <v>733.87820799999997</v>
          </cell>
          <cell r="O30">
            <v>4012.21171</v>
          </cell>
          <cell r="P30">
            <v>164.44109399999999</v>
          </cell>
          <cell r="Q30">
            <v>4176.6528040000003</v>
          </cell>
          <cell r="R30">
            <v>6006.2271000000001</v>
          </cell>
          <cell r="S30">
            <v>101.742636</v>
          </cell>
          <cell r="T30">
            <v>6107.969736</v>
          </cell>
          <cell r="U30">
            <v>0</v>
          </cell>
          <cell r="V30">
            <v>205.08368600000003</v>
          </cell>
          <cell r="W30">
            <v>205.08368600000003</v>
          </cell>
        </row>
        <row r="31">
          <cell r="B31" t="str">
            <v>Cambodia</v>
          </cell>
          <cell r="C31">
            <v>20782.640000000003</v>
          </cell>
          <cell r="D31">
            <v>133.97000000000006</v>
          </cell>
          <cell r="E31">
            <v>20916.610000000004</v>
          </cell>
          <cell r="F31">
            <v>16301.080669999996</v>
          </cell>
          <cell r="G31">
            <v>537.54883999999993</v>
          </cell>
          <cell r="H31">
            <v>16838.629509999995</v>
          </cell>
          <cell r="I31">
            <v>3182.78262</v>
          </cell>
          <cell r="J31">
            <v>622.71948399999985</v>
          </cell>
          <cell r="K31">
            <v>3805.5021039999997</v>
          </cell>
          <cell r="L31">
            <v>13760.852350000001</v>
          </cell>
          <cell r="M31">
            <v>812.96196600000019</v>
          </cell>
          <cell r="N31">
            <v>14573.814316000002</v>
          </cell>
          <cell r="O31">
            <v>9851.3296499999997</v>
          </cell>
          <cell r="P31">
            <v>1110.338534</v>
          </cell>
          <cell r="Q31">
            <v>10961.668184</v>
          </cell>
          <cell r="R31">
            <v>1246.0719999999999</v>
          </cell>
          <cell r="S31">
            <v>685.30667299999993</v>
          </cell>
          <cell r="T31">
            <v>1931.3786729999997</v>
          </cell>
          <cell r="U31">
            <v>1574.1859999999999</v>
          </cell>
          <cell r="V31">
            <v>1205.6573490000001</v>
          </cell>
          <cell r="W31">
            <v>2779.8433489999998</v>
          </cell>
        </row>
        <row r="32">
          <cell r="B32" t="str">
            <v>Cameroon</v>
          </cell>
          <cell r="C32">
            <v>736.82</v>
          </cell>
          <cell r="D32">
            <v>709.41</v>
          </cell>
          <cell r="E32">
            <v>1446.23</v>
          </cell>
          <cell r="F32">
            <v>92.68386000000001</v>
          </cell>
          <cell r="G32">
            <v>576.32622000000003</v>
          </cell>
          <cell r="H32">
            <v>669.01008000000002</v>
          </cell>
          <cell r="I32">
            <v>257.94531000000001</v>
          </cell>
          <cell r="J32">
            <v>252.72203300000001</v>
          </cell>
          <cell r="K32">
            <v>510.66734300000002</v>
          </cell>
          <cell r="L32">
            <v>258.09633000000002</v>
          </cell>
          <cell r="M32">
            <v>978.98727799999995</v>
          </cell>
          <cell r="N32">
            <v>1237.0836079999999</v>
          </cell>
          <cell r="O32">
            <v>0</v>
          </cell>
          <cell r="P32">
            <v>841.99602889999983</v>
          </cell>
          <cell r="Q32">
            <v>841.99602889999983</v>
          </cell>
          <cell r="R32">
            <v>10000</v>
          </cell>
          <cell r="S32">
            <v>43539.655697000009</v>
          </cell>
          <cell r="T32">
            <v>53539.655697000009</v>
          </cell>
          <cell r="U32">
            <v>4810.1718700000001</v>
          </cell>
          <cell r="V32">
            <v>1412.9721770000001</v>
          </cell>
          <cell r="W32">
            <v>6223.1440469999998</v>
          </cell>
        </row>
        <row r="33">
          <cell r="B33" t="str">
            <v>Cape Verde</v>
          </cell>
          <cell r="C33">
            <v>456.41</v>
          </cell>
          <cell r="D33">
            <v>0</v>
          </cell>
          <cell r="E33">
            <v>456.41</v>
          </cell>
          <cell r="F33">
            <v>581.38860999999997</v>
          </cell>
          <cell r="G33">
            <v>0</v>
          </cell>
          <cell r="H33">
            <v>581.38860999999997</v>
          </cell>
          <cell r="I33">
            <v>0</v>
          </cell>
          <cell r="J33">
            <v>18.899691000000001</v>
          </cell>
          <cell r="K33">
            <v>18.899691000000001</v>
          </cell>
          <cell r="L33">
            <v>620.42439999999999</v>
          </cell>
          <cell r="M33">
            <v>12.083409</v>
          </cell>
          <cell r="N33">
            <v>632.50780899999995</v>
          </cell>
          <cell r="O33">
            <v>0</v>
          </cell>
          <cell r="P33">
            <v>40.89479</v>
          </cell>
          <cell r="Q33">
            <v>40.89479</v>
          </cell>
          <cell r="R33">
            <v>0</v>
          </cell>
          <cell r="S33">
            <v>79.816209999999998</v>
          </cell>
          <cell r="T33">
            <v>79.816209999999998</v>
          </cell>
          <cell r="U33">
            <v>0</v>
          </cell>
          <cell r="V33">
            <v>116.81041</v>
          </cell>
          <cell r="W33">
            <v>116.81041</v>
          </cell>
        </row>
        <row r="34">
          <cell r="B34" t="str">
            <v>Central African Rep.</v>
          </cell>
          <cell r="C34">
            <v>1559.77</v>
          </cell>
          <cell r="D34">
            <v>0</v>
          </cell>
          <cell r="E34">
            <v>1559.77</v>
          </cell>
          <cell r="F34">
            <v>1500</v>
          </cell>
          <cell r="G34">
            <v>456.23252000000002</v>
          </cell>
          <cell r="H34">
            <v>1956.23252</v>
          </cell>
          <cell r="I34">
            <v>0</v>
          </cell>
          <cell r="J34">
            <v>0</v>
          </cell>
          <cell r="K34">
            <v>0</v>
          </cell>
          <cell r="L34">
            <v>0</v>
          </cell>
          <cell r="M34">
            <v>53.73724</v>
          </cell>
          <cell r="N34">
            <v>53.73724</v>
          </cell>
          <cell r="O34">
            <v>1666.114</v>
          </cell>
          <cell r="P34">
            <v>0</v>
          </cell>
          <cell r="Q34">
            <v>1666.114</v>
          </cell>
          <cell r="R34">
            <v>15796.986459999996</v>
          </cell>
          <cell r="S34">
            <v>267.63938999999999</v>
          </cell>
          <cell r="T34">
            <v>16064.625849999997</v>
          </cell>
          <cell r="U34">
            <v>18279.141040000002</v>
          </cell>
          <cell r="V34">
            <v>0</v>
          </cell>
          <cell r="W34">
            <v>18279.141040000002</v>
          </cell>
        </row>
        <row r="35">
          <cell r="B35" t="str">
            <v>Chad</v>
          </cell>
          <cell r="C35">
            <v>3563.9300000000003</v>
          </cell>
          <cell r="D35">
            <v>0</v>
          </cell>
          <cell r="E35">
            <v>3563.9300000000003</v>
          </cell>
          <cell r="F35">
            <v>1841.2369999999996</v>
          </cell>
          <cell r="G35">
            <v>9.7799999999999994</v>
          </cell>
          <cell r="H35">
            <v>1851.0169999999996</v>
          </cell>
          <cell r="I35">
            <v>239.61799999999999</v>
          </cell>
          <cell r="J35">
            <v>0</v>
          </cell>
          <cell r="K35">
            <v>239.61799999999999</v>
          </cell>
          <cell r="L35">
            <v>0</v>
          </cell>
          <cell r="M35">
            <v>58.344369999999998</v>
          </cell>
          <cell r="N35">
            <v>58.344369999999998</v>
          </cell>
          <cell r="O35">
            <v>0</v>
          </cell>
          <cell r="P35">
            <v>9.5393000000000008</v>
          </cell>
          <cell r="Q35">
            <v>9.5393000000000008</v>
          </cell>
          <cell r="R35">
            <v>0</v>
          </cell>
          <cell r="S35">
            <v>0</v>
          </cell>
          <cell r="T35">
            <v>0</v>
          </cell>
          <cell r="U35">
            <v>0</v>
          </cell>
          <cell r="V35">
            <v>0</v>
          </cell>
          <cell r="W35">
            <v>0</v>
          </cell>
        </row>
        <row r="36">
          <cell r="B36" t="str">
            <v>Chile</v>
          </cell>
          <cell r="C36">
            <v>0</v>
          </cell>
          <cell r="D36">
            <v>382.90999999999997</v>
          </cell>
          <cell r="E36">
            <v>382.90999999999997</v>
          </cell>
          <cell r="F36">
            <v>317.30696</v>
          </cell>
          <cell r="G36">
            <v>110.34591999999999</v>
          </cell>
          <cell r="H36">
            <v>427.65287999999998</v>
          </cell>
          <cell r="I36">
            <v>0</v>
          </cell>
          <cell r="J36">
            <v>343.890422</v>
          </cell>
          <cell r="K36">
            <v>343.890422</v>
          </cell>
          <cell r="L36">
            <v>0</v>
          </cell>
          <cell r="M36">
            <v>885.50832899999978</v>
          </cell>
          <cell r="N36">
            <v>885.50832899999978</v>
          </cell>
          <cell r="O36">
            <v>0</v>
          </cell>
          <cell r="P36">
            <v>1973.3985870000004</v>
          </cell>
          <cell r="Q36">
            <v>1973.3985870000004</v>
          </cell>
          <cell r="R36">
            <v>0</v>
          </cell>
          <cell r="S36">
            <v>1588.8631830000002</v>
          </cell>
          <cell r="T36">
            <v>1588.8631830000002</v>
          </cell>
          <cell r="U36">
            <v>0</v>
          </cell>
          <cell r="V36">
            <v>4653.0262009999997</v>
          </cell>
          <cell r="W36">
            <v>4653.0262009999997</v>
          </cell>
        </row>
        <row r="37">
          <cell r="B37" t="str">
            <v>China</v>
          </cell>
          <cell r="C37">
            <v>36049.23000000001</v>
          </cell>
          <cell r="D37">
            <v>39024.60000000002</v>
          </cell>
          <cell r="E37">
            <v>75073.830000000031</v>
          </cell>
          <cell r="F37">
            <v>23870.708200000008</v>
          </cell>
          <cell r="G37">
            <v>32281.722185999988</v>
          </cell>
          <cell r="H37">
            <v>56152.430385999993</v>
          </cell>
          <cell r="I37">
            <v>4360.6678399999992</v>
          </cell>
          <cell r="J37">
            <v>36100.753550000009</v>
          </cell>
          <cell r="K37">
            <v>40461.42139000001</v>
          </cell>
          <cell r="L37">
            <v>-746.54641000000004</v>
          </cell>
          <cell r="M37">
            <v>27933.111356999998</v>
          </cell>
          <cell r="N37">
            <v>27186.564946999999</v>
          </cell>
          <cell r="O37">
            <v>0</v>
          </cell>
          <cell r="P37">
            <v>-17971.022179757998</v>
          </cell>
          <cell r="Q37">
            <v>-17971.022179757998</v>
          </cell>
          <cell r="R37">
            <v>0</v>
          </cell>
          <cell r="S37">
            <v>-33600.64970699999</v>
          </cell>
          <cell r="T37">
            <v>-33600.64970699999</v>
          </cell>
          <cell r="U37">
            <v>0</v>
          </cell>
          <cell r="V37">
            <v>44641.015384999992</v>
          </cell>
          <cell r="W37">
            <v>44641.015384999992</v>
          </cell>
        </row>
        <row r="38">
          <cell r="B38" t="str">
            <v>Colombia</v>
          </cell>
          <cell r="C38">
            <v>71.569999999999993</v>
          </cell>
          <cell r="D38">
            <v>4895.68</v>
          </cell>
          <cell r="E38">
            <v>4967.25</v>
          </cell>
          <cell r="F38">
            <v>0</v>
          </cell>
          <cell r="G38">
            <v>1709.1123800000003</v>
          </cell>
          <cell r="H38">
            <v>1709.1123800000003</v>
          </cell>
          <cell r="I38">
            <v>0</v>
          </cell>
          <cell r="J38">
            <v>2719.5838250000002</v>
          </cell>
          <cell r="K38">
            <v>2719.5838250000002</v>
          </cell>
          <cell r="L38">
            <v>0</v>
          </cell>
          <cell r="M38">
            <v>25050.696337000008</v>
          </cell>
          <cell r="N38">
            <v>25050.696337000008</v>
          </cell>
          <cell r="O38">
            <v>0</v>
          </cell>
          <cell r="P38">
            <v>7186.8194419999991</v>
          </cell>
          <cell r="Q38">
            <v>7186.8194419999991</v>
          </cell>
          <cell r="R38">
            <v>0</v>
          </cell>
          <cell r="S38">
            <v>6874.150842</v>
          </cell>
          <cell r="T38">
            <v>6874.150842</v>
          </cell>
          <cell r="U38">
            <v>0</v>
          </cell>
          <cell r="V38">
            <v>40310.066625000029</v>
          </cell>
          <cell r="W38">
            <v>40310.066625000029</v>
          </cell>
        </row>
        <row r="39">
          <cell r="B39" t="str">
            <v>Comoros</v>
          </cell>
          <cell r="C39">
            <v>0</v>
          </cell>
          <cell r="D39">
            <v>0</v>
          </cell>
          <cell r="E39">
            <v>0</v>
          </cell>
          <cell r="F39">
            <v>0</v>
          </cell>
          <cell r="G39">
            <v>78.531000000000006</v>
          </cell>
          <cell r="H39">
            <v>78.531000000000006</v>
          </cell>
          <cell r="I39">
            <v>0</v>
          </cell>
          <cell r="J39">
            <v>74.863</v>
          </cell>
          <cell r="K39">
            <v>74.863</v>
          </cell>
          <cell r="L39">
            <v>0</v>
          </cell>
          <cell r="M39">
            <v>0</v>
          </cell>
          <cell r="N39">
            <v>0</v>
          </cell>
          <cell r="O39">
            <v>0</v>
          </cell>
          <cell r="P39">
            <v>0</v>
          </cell>
          <cell r="Q39">
            <v>0</v>
          </cell>
          <cell r="R39">
            <v>0</v>
          </cell>
          <cell r="S39">
            <v>6.3250000000000002</v>
          </cell>
          <cell r="T39">
            <v>6.3250000000000002</v>
          </cell>
          <cell r="U39">
            <v>0</v>
          </cell>
          <cell r="V39">
            <v>4.9000000000000004</v>
          </cell>
          <cell r="W39">
            <v>4.9000000000000004</v>
          </cell>
        </row>
        <row r="40">
          <cell r="B40" t="str">
            <v>Congo, Dem. Rep.</v>
          </cell>
          <cell r="C40">
            <v>136656.65000000002</v>
          </cell>
          <cell r="D40">
            <v>7728.1600000000008</v>
          </cell>
          <cell r="E40">
            <v>144384.81000000003</v>
          </cell>
          <cell r="F40">
            <v>161469.00834</v>
          </cell>
          <cell r="G40">
            <v>909.53649999999993</v>
          </cell>
          <cell r="H40">
            <v>162378.54483999999</v>
          </cell>
          <cell r="I40">
            <v>145813.08266999997</v>
          </cell>
          <cell r="J40">
            <v>93132.661483999982</v>
          </cell>
          <cell r="K40">
            <v>238945.74415399996</v>
          </cell>
          <cell r="L40">
            <v>138272.34754999998</v>
          </cell>
          <cell r="M40">
            <v>671.40430200000037</v>
          </cell>
          <cell r="N40">
            <v>138943.75185199999</v>
          </cell>
          <cell r="O40">
            <v>155406.31716999994</v>
          </cell>
          <cell r="P40">
            <v>6234.013194000001</v>
          </cell>
          <cell r="Q40">
            <v>161640.33036399994</v>
          </cell>
          <cell r="R40">
            <v>164104.26030999993</v>
          </cell>
          <cell r="S40">
            <v>2489.3495830000011</v>
          </cell>
          <cell r="T40">
            <v>166593.60989299993</v>
          </cell>
          <cell r="U40">
            <v>139019.78620999996</v>
          </cell>
          <cell r="V40">
            <v>3701.0018</v>
          </cell>
          <cell r="W40">
            <v>142720.78800999996</v>
          </cell>
        </row>
        <row r="41">
          <cell r="B41" t="str">
            <v>Congo, Rep.</v>
          </cell>
          <cell r="C41">
            <v>0</v>
          </cell>
          <cell r="D41">
            <v>0</v>
          </cell>
          <cell r="E41">
            <v>0</v>
          </cell>
          <cell r="F41">
            <v>750</v>
          </cell>
          <cell r="G41">
            <v>50238.26320999999</v>
          </cell>
          <cell r="H41">
            <v>50988.26320999999</v>
          </cell>
          <cell r="I41">
            <v>0</v>
          </cell>
          <cell r="J41">
            <v>0</v>
          </cell>
          <cell r="K41">
            <v>0</v>
          </cell>
          <cell r="L41">
            <v>0</v>
          </cell>
          <cell r="M41">
            <v>50.378660000000004</v>
          </cell>
          <cell r="N41">
            <v>50.378660000000004</v>
          </cell>
          <cell r="O41">
            <v>0</v>
          </cell>
          <cell r="P41">
            <v>0</v>
          </cell>
          <cell r="Q41">
            <v>0</v>
          </cell>
          <cell r="R41">
            <v>0</v>
          </cell>
          <cell r="S41">
            <v>0</v>
          </cell>
          <cell r="T41">
            <v>0</v>
          </cell>
          <cell r="U41">
            <v>0</v>
          </cell>
          <cell r="V41">
            <v>0</v>
          </cell>
          <cell r="W41">
            <v>0</v>
          </cell>
        </row>
        <row r="42">
          <cell r="B42" t="str">
            <v>Costa Rica</v>
          </cell>
          <cell r="C42">
            <v>0</v>
          </cell>
          <cell r="D42">
            <v>1640.1399999999994</v>
          </cell>
          <cell r="E42">
            <v>1640.1399999999994</v>
          </cell>
          <cell r="F42">
            <v>0</v>
          </cell>
          <cell r="G42">
            <v>496.57261999999997</v>
          </cell>
          <cell r="H42">
            <v>496.57261999999997</v>
          </cell>
          <cell r="I42">
            <v>0</v>
          </cell>
          <cell r="J42">
            <v>196.26165</v>
          </cell>
          <cell r="K42">
            <v>196.26165</v>
          </cell>
          <cell r="L42">
            <v>0</v>
          </cell>
          <cell r="M42">
            <v>657.28068499999983</v>
          </cell>
          <cell r="N42">
            <v>657.28068499999983</v>
          </cell>
          <cell r="O42">
            <v>0</v>
          </cell>
          <cell r="P42">
            <v>110.62482000000003</v>
          </cell>
          <cell r="Q42">
            <v>110.62482000000003</v>
          </cell>
          <cell r="R42">
            <v>0</v>
          </cell>
          <cell r="S42">
            <v>3686.9011930000006</v>
          </cell>
          <cell r="T42">
            <v>3686.9011930000006</v>
          </cell>
          <cell r="U42">
            <v>0</v>
          </cell>
          <cell r="V42">
            <v>1099.9276950000001</v>
          </cell>
          <cell r="W42">
            <v>1099.9276950000001</v>
          </cell>
        </row>
        <row r="43">
          <cell r="B43" t="str">
            <v>Cote d'Ivoire</v>
          </cell>
          <cell r="C43">
            <v>0</v>
          </cell>
          <cell r="D43">
            <v>94.759999999999977</v>
          </cell>
          <cell r="E43">
            <v>94.759999999999977</v>
          </cell>
          <cell r="F43">
            <v>0</v>
          </cell>
          <cell r="G43">
            <v>16808.181725000002</v>
          </cell>
          <cell r="H43">
            <v>16808.181725000002</v>
          </cell>
          <cell r="I43">
            <v>7950</v>
          </cell>
          <cell r="J43">
            <v>-1252.68731</v>
          </cell>
          <cell r="K43">
            <v>6697.3126899999997</v>
          </cell>
          <cell r="L43">
            <v>30700</v>
          </cell>
          <cell r="M43">
            <v>16614.739794000001</v>
          </cell>
          <cell r="N43">
            <v>47314.739794000001</v>
          </cell>
          <cell r="O43">
            <v>0</v>
          </cell>
          <cell r="P43">
            <v>-409.09786999999994</v>
          </cell>
          <cell r="Q43">
            <v>-409.09786999999994</v>
          </cell>
          <cell r="R43">
            <v>0</v>
          </cell>
          <cell r="S43">
            <v>2031.6464119999998</v>
          </cell>
          <cell r="T43">
            <v>2031.6464119999998</v>
          </cell>
          <cell r="U43">
            <v>0</v>
          </cell>
          <cell r="V43">
            <v>698.07321000000002</v>
          </cell>
          <cell r="W43">
            <v>698.07321000000002</v>
          </cell>
        </row>
        <row r="44">
          <cell r="B44" t="str">
            <v>Croatia</v>
          </cell>
          <cell r="C44">
            <v>0</v>
          </cell>
          <cell r="D44">
            <v>1199.78</v>
          </cell>
          <cell r="E44">
            <v>1199.78</v>
          </cell>
          <cell r="F44">
            <v>0</v>
          </cell>
          <cell r="G44">
            <v>678.87004999999976</v>
          </cell>
          <cell r="H44">
            <v>678.87004999999976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B45" t="str">
            <v>Cuba</v>
          </cell>
          <cell r="C45">
            <v>250</v>
          </cell>
          <cell r="D45">
            <v>361.98</v>
          </cell>
          <cell r="E45">
            <v>611.98</v>
          </cell>
          <cell r="F45">
            <v>0</v>
          </cell>
          <cell r="G45">
            <v>249.56387000000001</v>
          </cell>
          <cell r="H45">
            <v>249.56387000000001</v>
          </cell>
          <cell r="I45">
            <v>0</v>
          </cell>
          <cell r="J45">
            <v>165.82592399999996</v>
          </cell>
          <cell r="K45">
            <v>165.82592399999996</v>
          </cell>
          <cell r="L45">
            <v>850</v>
          </cell>
          <cell r="M45">
            <v>598.77563199999986</v>
          </cell>
          <cell r="N45">
            <v>1448.7756319999999</v>
          </cell>
          <cell r="O45">
            <v>0</v>
          </cell>
          <cell r="P45">
            <v>1096.173736</v>
          </cell>
          <cell r="Q45">
            <v>1096.173736</v>
          </cell>
          <cell r="R45">
            <v>0</v>
          </cell>
          <cell r="S45">
            <v>3957.2589239999998</v>
          </cell>
          <cell r="T45">
            <v>3957.2589239999998</v>
          </cell>
          <cell r="U45">
            <v>0</v>
          </cell>
          <cell r="V45">
            <v>1329.4828869999999</v>
          </cell>
          <cell r="W45">
            <v>1329.4828869999999</v>
          </cell>
        </row>
        <row r="46">
          <cell r="B46" t="str">
            <v>Developing countries, unspecified</v>
          </cell>
          <cell r="C46">
            <v>1198242.6660000011</v>
          </cell>
          <cell r="D46">
            <v>282678.13</v>
          </cell>
          <cell r="E46">
            <v>1480920.796000001</v>
          </cell>
          <cell r="F46">
            <v>1382013.6229999983</v>
          </cell>
          <cell r="G46">
            <v>360589.12606200005</v>
          </cell>
          <cell r="H46">
            <v>1742602.7490619984</v>
          </cell>
          <cell r="I46">
            <v>1303666.4350400018</v>
          </cell>
          <cell r="J46">
            <v>366859.83514899999</v>
          </cell>
          <cell r="K46">
            <v>1670526.2701890017</v>
          </cell>
          <cell r="L46">
            <v>1375556.8879059998</v>
          </cell>
          <cell r="M46">
            <v>440059.64100249961</v>
          </cell>
          <cell r="N46">
            <v>1815616.5289084995</v>
          </cell>
          <cell r="O46">
            <v>1702128.5059699994</v>
          </cell>
          <cell r="P46">
            <v>399084.072353</v>
          </cell>
          <cell r="Q46">
            <v>2101212.5783229992</v>
          </cell>
          <cell r="R46">
            <v>1760859.3020199984</v>
          </cell>
          <cell r="S46">
            <v>492731.18635499961</v>
          </cell>
          <cell r="T46">
            <v>2253590.4883749979</v>
          </cell>
          <cell r="U46">
            <v>1996578.9169400074</v>
          </cell>
          <cell r="V46">
            <v>609107.80541300005</v>
          </cell>
          <cell r="W46">
            <v>2605686.7223530076</v>
          </cell>
        </row>
        <row r="47">
          <cell r="B47" t="str">
            <v>Djibouti</v>
          </cell>
          <cell r="C47">
            <v>0</v>
          </cell>
          <cell r="D47">
            <v>1503.83</v>
          </cell>
          <cell r="E47">
            <v>1503.83</v>
          </cell>
          <cell r="F47">
            <v>0</v>
          </cell>
          <cell r="G47">
            <v>3.2923300000000002</v>
          </cell>
          <cell r="H47">
            <v>3.2923300000000002</v>
          </cell>
          <cell r="I47">
            <v>0</v>
          </cell>
          <cell r="J47">
            <v>12.2</v>
          </cell>
          <cell r="K47">
            <v>12.2</v>
          </cell>
          <cell r="L47">
            <v>0</v>
          </cell>
          <cell r="M47">
            <v>69.672929999999994</v>
          </cell>
          <cell r="N47">
            <v>69.672929999999994</v>
          </cell>
          <cell r="O47">
            <v>0</v>
          </cell>
          <cell r="P47">
            <v>66.277119999999996</v>
          </cell>
          <cell r="Q47">
            <v>66.277119999999996</v>
          </cell>
          <cell r="R47">
            <v>0</v>
          </cell>
          <cell r="S47">
            <v>0</v>
          </cell>
          <cell r="T47">
            <v>0</v>
          </cell>
          <cell r="U47">
            <v>0</v>
          </cell>
          <cell r="V47">
            <v>18.681290000000001</v>
          </cell>
          <cell r="W47">
            <v>18.681290000000001</v>
          </cell>
        </row>
        <row r="48">
          <cell r="B48" t="str">
            <v>Dominica</v>
          </cell>
          <cell r="C48">
            <v>0.71</v>
          </cell>
          <cell r="D48">
            <v>0</v>
          </cell>
          <cell r="E48">
            <v>0.71</v>
          </cell>
          <cell r="F48">
            <v>0</v>
          </cell>
          <cell r="G48">
            <v>194.79766000000001</v>
          </cell>
          <cell r="H48">
            <v>194.79766000000001</v>
          </cell>
          <cell r="I48">
            <v>0</v>
          </cell>
          <cell r="J48">
            <v>18.115850000000002</v>
          </cell>
          <cell r="K48">
            <v>18.115850000000002</v>
          </cell>
          <cell r="L48">
            <v>0</v>
          </cell>
          <cell r="M48">
            <v>34.350260000000006</v>
          </cell>
          <cell r="N48">
            <v>34.350260000000006</v>
          </cell>
          <cell r="O48">
            <v>0</v>
          </cell>
          <cell r="P48">
            <v>31.824019999999997</v>
          </cell>
          <cell r="Q48">
            <v>31.824019999999997</v>
          </cell>
          <cell r="R48">
            <v>0</v>
          </cell>
          <cell r="S48">
            <v>0.27440999999999999</v>
          </cell>
          <cell r="T48">
            <v>0.27440999999999999</v>
          </cell>
          <cell r="U48">
            <v>492.096</v>
          </cell>
          <cell r="V48">
            <v>0.23402000000000001</v>
          </cell>
          <cell r="W48">
            <v>492.33001999999999</v>
          </cell>
        </row>
        <row r="49">
          <cell r="B49" t="str">
            <v>Dominican Republic</v>
          </cell>
          <cell r="C49">
            <v>0</v>
          </cell>
          <cell r="D49">
            <v>64.239999999999995</v>
          </cell>
          <cell r="E49">
            <v>64.239999999999995</v>
          </cell>
          <cell r="F49">
            <v>0</v>
          </cell>
          <cell r="G49">
            <v>35.779930000000007</v>
          </cell>
          <cell r="H49">
            <v>35.779930000000007</v>
          </cell>
          <cell r="I49">
            <v>0</v>
          </cell>
          <cell r="J49">
            <v>96.017512999999994</v>
          </cell>
          <cell r="K49">
            <v>96.017512999999994</v>
          </cell>
          <cell r="L49">
            <v>0</v>
          </cell>
          <cell r="M49">
            <v>144.97088499999998</v>
          </cell>
          <cell r="N49">
            <v>144.97088499999998</v>
          </cell>
          <cell r="O49">
            <v>0</v>
          </cell>
          <cell r="P49">
            <v>243.12436700000001</v>
          </cell>
          <cell r="Q49">
            <v>243.12436700000001</v>
          </cell>
          <cell r="R49">
            <v>0</v>
          </cell>
          <cell r="S49">
            <v>408.61469600000009</v>
          </cell>
          <cell r="T49">
            <v>408.61469600000009</v>
          </cell>
          <cell r="U49">
            <v>0</v>
          </cell>
          <cell r="V49">
            <v>1460.877234</v>
          </cell>
          <cell r="W49">
            <v>1460.877234</v>
          </cell>
        </row>
        <row r="50">
          <cell r="B50" t="str">
            <v>Ecuador</v>
          </cell>
          <cell r="C50">
            <v>127.55</v>
          </cell>
          <cell r="D50">
            <v>20.350000000000001</v>
          </cell>
          <cell r="E50">
            <v>147.9</v>
          </cell>
          <cell r="F50">
            <v>-146.40374</v>
          </cell>
          <cell r="G50">
            <v>124.05099999999999</v>
          </cell>
          <cell r="H50">
            <v>-22.352740000000011</v>
          </cell>
          <cell r="I50">
            <v>0</v>
          </cell>
          <cell r="J50">
            <v>138.23825800000003</v>
          </cell>
          <cell r="K50">
            <v>138.23825800000003</v>
          </cell>
          <cell r="L50">
            <v>0</v>
          </cell>
          <cell r="M50">
            <v>340.43776200000002</v>
          </cell>
          <cell r="N50">
            <v>340.43776200000002</v>
          </cell>
          <cell r="O50">
            <v>0</v>
          </cell>
          <cell r="P50">
            <v>433.69461699999994</v>
          </cell>
          <cell r="Q50">
            <v>433.69461699999994</v>
          </cell>
          <cell r="R50">
            <v>0</v>
          </cell>
          <cell r="S50">
            <v>243.98072899999997</v>
          </cell>
          <cell r="T50">
            <v>243.98072899999997</v>
          </cell>
          <cell r="U50">
            <v>0</v>
          </cell>
          <cell r="V50">
            <v>314.53809299999995</v>
          </cell>
          <cell r="W50">
            <v>314.53809299999995</v>
          </cell>
        </row>
        <row r="51">
          <cell r="B51" t="str">
            <v>Egypt</v>
          </cell>
          <cell r="C51">
            <v>0</v>
          </cell>
          <cell r="D51">
            <v>22813.84</v>
          </cell>
          <cell r="E51">
            <v>22813.84</v>
          </cell>
          <cell r="F51">
            <v>0</v>
          </cell>
          <cell r="G51">
            <v>5818.0110299999997</v>
          </cell>
          <cell r="H51">
            <v>5818.0110299999997</v>
          </cell>
          <cell r="I51">
            <v>0</v>
          </cell>
          <cell r="J51">
            <v>10864.203970999997</v>
          </cell>
          <cell r="K51">
            <v>10864.203970999997</v>
          </cell>
          <cell r="L51">
            <v>497.90499999999997</v>
          </cell>
          <cell r="M51">
            <v>8396.9928229999987</v>
          </cell>
          <cell r="N51">
            <v>8894.8978229999993</v>
          </cell>
          <cell r="O51">
            <v>1058.8776499999999</v>
          </cell>
          <cell r="P51">
            <v>19939.737798000009</v>
          </cell>
          <cell r="Q51">
            <v>20998.615448000008</v>
          </cell>
          <cell r="R51">
            <v>561.08427000000006</v>
          </cell>
          <cell r="S51">
            <v>-24565.525099999988</v>
          </cell>
          <cell r="T51">
            <v>-24004.440829999989</v>
          </cell>
          <cell r="U51">
            <v>750.98415</v>
          </cell>
          <cell r="V51">
            <v>11373.660167</v>
          </cell>
          <cell r="W51">
            <v>12124.644317</v>
          </cell>
        </row>
        <row r="52">
          <cell r="B52" t="str">
            <v>El Salvador</v>
          </cell>
          <cell r="C52">
            <v>0</v>
          </cell>
          <cell r="D52">
            <v>21.330000000000002</v>
          </cell>
          <cell r="E52">
            <v>21.330000000000002</v>
          </cell>
          <cell r="F52">
            <v>0</v>
          </cell>
          <cell r="G52">
            <v>-31611.545049999997</v>
          </cell>
          <cell r="H52">
            <v>-31611.545049999997</v>
          </cell>
          <cell r="I52">
            <v>0</v>
          </cell>
          <cell r="J52">
            <v>6.0213099999999997</v>
          </cell>
          <cell r="K52">
            <v>6.0213099999999997</v>
          </cell>
          <cell r="L52">
            <v>0</v>
          </cell>
          <cell r="M52">
            <v>-82.479010000000017</v>
          </cell>
          <cell r="N52">
            <v>-82.479010000000017</v>
          </cell>
          <cell r="O52">
            <v>0</v>
          </cell>
          <cell r="P52">
            <v>289.23856199999994</v>
          </cell>
          <cell r="Q52">
            <v>289.23856199999994</v>
          </cell>
          <cell r="R52">
            <v>0</v>
          </cell>
          <cell r="S52">
            <v>212.21587499999998</v>
          </cell>
          <cell r="T52">
            <v>212.21587499999998</v>
          </cell>
          <cell r="U52">
            <v>0</v>
          </cell>
          <cell r="V52">
            <v>475.78385599999996</v>
          </cell>
          <cell r="W52">
            <v>475.78385599999996</v>
          </cell>
        </row>
        <row r="53">
          <cell r="B53" t="str">
            <v>Eritrea</v>
          </cell>
          <cell r="C53">
            <v>4082.3099999999995</v>
          </cell>
          <cell r="D53">
            <v>46.54</v>
          </cell>
          <cell r="E53">
            <v>4128.8499999999995</v>
          </cell>
          <cell r="F53">
            <v>3295.8269999999998</v>
          </cell>
          <cell r="G53">
            <v>270.26976000000002</v>
          </cell>
          <cell r="H53">
            <v>3566.0967599999999</v>
          </cell>
          <cell r="I53">
            <v>5202.0769999999993</v>
          </cell>
          <cell r="J53">
            <v>17.981110000000001</v>
          </cell>
          <cell r="K53">
            <v>5220.058109999999</v>
          </cell>
          <cell r="L53">
            <v>2424.7420000000002</v>
          </cell>
          <cell r="M53">
            <v>103.87554700000001</v>
          </cell>
          <cell r="N53">
            <v>2528.6175470000003</v>
          </cell>
          <cell r="O53">
            <v>4410</v>
          </cell>
          <cell r="P53">
            <v>249.525857</v>
          </cell>
          <cell r="Q53">
            <v>4659.5258569999996</v>
          </cell>
          <cell r="R53">
            <v>5590</v>
          </cell>
          <cell r="S53">
            <v>287.311758</v>
          </cell>
          <cell r="T53">
            <v>5877.3117579999998</v>
          </cell>
          <cell r="U53">
            <v>0</v>
          </cell>
          <cell r="V53">
            <v>303.89639999999997</v>
          </cell>
          <cell r="W53">
            <v>303.89639999999997</v>
          </cell>
        </row>
        <row r="54">
          <cell r="B54" t="str">
            <v>Ethiopia</v>
          </cell>
          <cell r="C54">
            <v>218330.39</v>
          </cell>
          <cell r="D54">
            <v>1401.43</v>
          </cell>
          <cell r="E54">
            <v>219731.82</v>
          </cell>
          <cell r="F54">
            <v>262157.50128999993</v>
          </cell>
          <cell r="G54">
            <v>1341.6131299999997</v>
          </cell>
          <cell r="H54">
            <v>263499.11441999994</v>
          </cell>
          <cell r="I54">
            <v>343641.42339999997</v>
          </cell>
          <cell r="J54">
            <v>849.19327599999997</v>
          </cell>
          <cell r="K54">
            <v>344490.61667599995</v>
          </cell>
          <cell r="L54">
            <v>259390.10099000004</v>
          </cell>
          <cell r="M54">
            <v>6295.1471439999987</v>
          </cell>
          <cell r="N54">
            <v>265685.24813400005</v>
          </cell>
          <cell r="O54">
            <v>318138.11239000008</v>
          </cell>
          <cell r="P54">
            <v>11296.634705000002</v>
          </cell>
          <cell r="Q54">
            <v>329434.74709500006</v>
          </cell>
          <cell r="R54">
            <v>316498.14764999994</v>
          </cell>
          <cell r="S54">
            <v>5209.8938162636632</v>
          </cell>
          <cell r="T54">
            <v>321708.04146626359</v>
          </cell>
          <cell r="U54">
            <v>334136.94562999986</v>
          </cell>
          <cell r="V54">
            <v>4642.3840820000014</v>
          </cell>
          <cell r="W54">
            <v>338779.32971199986</v>
          </cell>
        </row>
        <row r="55">
          <cell r="B55" t="str">
            <v>Europe, regional</v>
          </cell>
          <cell r="C55">
            <v>472.39999999999992</v>
          </cell>
          <cell r="D55">
            <v>2091.4900000000002</v>
          </cell>
          <cell r="E55">
            <v>2563.8900000000003</v>
          </cell>
          <cell r="F55">
            <v>6015.6588500000007</v>
          </cell>
          <cell r="G55">
            <v>90.799000000000007</v>
          </cell>
          <cell r="H55">
            <v>6106.4578500000007</v>
          </cell>
          <cell r="I55">
            <v>10.047610000000001</v>
          </cell>
          <cell r="J55">
            <v>120.968</v>
          </cell>
          <cell r="K55">
            <v>131.01561000000001</v>
          </cell>
          <cell r="L55">
            <v>0</v>
          </cell>
          <cell r="M55">
            <v>138.893</v>
          </cell>
          <cell r="N55">
            <v>138.893</v>
          </cell>
          <cell r="O55">
            <v>0</v>
          </cell>
          <cell r="P55">
            <v>121.92799999999998</v>
          </cell>
          <cell r="Q55">
            <v>121.92799999999998</v>
          </cell>
          <cell r="R55">
            <v>0</v>
          </cell>
          <cell r="S55">
            <v>182.584113</v>
          </cell>
          <cell r="T55">
            <v>182.584113</v>
          </cell>
          <cell r="U55">
            <v>700</v>
          </cell>
          <cell r="V55">
            <v>507.92536670588231</v>
          </cell>
          <cell r="W55">
            <v>1207.9253667058824</v>
          </cell>
        </row>
        <row r="56">
          <cell r="B56" t="str">
            <v>Fiji</v>
          </cell>
          <cell r="C56">
            <v>262.48</v>
          </cell>
          <cell r="D56">
            <v>110.76</v>
          </cell>
          <cell r="E56">
            <v>373.24</v>
          </cell>
          <cell r="F56">
            <v>100</v>
          </cell>
          <cell r="G56">
            <v>242.90332999999998</v>
          </cell>
          <cell r="H56">
            <v>342.90332999999998</v>
          </cell>
          <cell r="I56">
            <v>0</v>
          </cell>
          <cell r="J56">
            <v>130.04847199999998</v>
          </cell>
          <cell r="K56">
            <v>130.04847199999998</v>
          </cell>
          <cell r="L56">
            <v>0</v>
          </cell>
          <cell r="M56">
            <v>667.11812400000008</v>
          </cell>
          <cell r="N56">
            <v>667.11812400000008</v>
          </cell>
          <cell r="O56">
            <v>0</v>
          </cell>
          <cell r="P56">
            <v>953.22043299999996</v>
          </cell>
          <cell r="Q56">
            <v>953.22043299999996</v>
          </cell>
          <cell r="R56">
            <v>0</v>
          </cell>
          <cell r="S56">
            <v>1085.6409550000001</v>
          </cell>
          <cell r="T56">
            <v>1085.6409550000001</v>
          </cell>
          <cell r="U56">
            <v>0</v>
          </cell>
          <cell r="V56">
            <v>1262.291228</v>
          </cell>
          <cell r="W56">
            <v>1262.291228</v>
          </cell>
        </row>
        <row r="57">
          <cell r="B57" t="str">
            <v>Former Yugoslav Republic of Macedonia (FYROM)</v>
          </cell>
          <cell r="C57">
            <v>0</v>
          </cell>
          <cell r="D57">
            <v>1250.3399999999999</v>
          </cell>
          <cell r="E57">
            <v>1250.3399999999999</v>
          </cell>
          <cell r="F57">
            <v>0</v>
          </cell>
          <cell r="G57">
            <v>743.30000000000018</v>
          </cell>
          <cell r="H57">
            <v>743.30000000000018</v>
          </cell>
          <cell r="I57">
            <v>0</v>
          </cell>
          <cell r="J57">
            <v>620.38304700000003</v>
          </cell>
          <cell r="K57">
            <v>620.38304700000003</v>
          </cell>
          <cell r="L57">
            <v>0</v>
          </cell>
          <cell r="M57">
            <v>1373.4683359999999</v>
          </cell>
          <cell r="N57">
            <v>1373.4683359999999</v>
          </cell>
          <cell r="O57">
            <v>0</v>
          </cell>
          <cell r="P57">
            <v>1923.4709409999996</v>
          </cell>
          <cell r="Q57">
            <v>1923.4709409999996</v>
          </cell>
          <cell r="R57">
            <v>0</v>
          </cell>
          <cell r="S57">
            <v>2139.301426</v>
          </cell>
          <cell r="T57">
            <v>2139.301426</v>
          </cell>
          <cell r="U57">
            <v>0</v>
          </cell>
          <cell r="V57">
            <v>2143.6692369999996</v>
          </cell>
          <cell r="W57">
            <v>2143.6692369999996</v>
          </cell>
        </row>
        <row r="58">
          <cell r="B58" t="str">
            <v>Gabon</v>
          </cell>
          <cell r="C58">
            <v>0</v>
          </cell>
          <cell r="D58">
            <v>0</v>
          </cell>
          <cell r="E58">
            <v>0</v>
          </cell>
          <cell r="F58">
            <v>0</v>
          </cell>
          <cell r="G58">
            <v>105.96262</v>
          </cell>
          <cell r="H58">
            <v>105.96262</v>
          </cell>
          <cell r="I58">
            <v>0</v>
          </cell>
          <cell r="J58">
            <v>125.53100000000001</v>
          </cell>
          <cell r="K58">
            <v>125.53100000000001</v>
          </cell>
          <cell r="L58">
            <v>0</v>
          </cell>
          <cell r="M58">
            <v>0</v>
          </cell>
          <cell r="N58">
            <v>0</v>
          </cell>
          <cell r="O58">
            <v>0</v>
          </cell>
          <cell r="P58">
            <v>0</v>
          </cell>
          <cell r="Q58">
            <v>0</v>
          </cell>
          <cell r="R58">
            <v>0</v>
          </cell>
          <cell r="S58">
            <v>-220.628353</v>
          </cell>
          <cell r="T58">
            <v>-220.628353</v>
          </cell>
          <cell r="U58">
            <v>0</v>
          </cell>
          <cell r="V58">
            <v>0</v>
          </cell>
          <cell r="W58">
            <v>0</v>
          </cell>
        </row>
        <row r="59">
          <cell r="B59" t="str">
            <v>Gambia</v>
          </cell>
          <cell r="C59">
            <v>2317.5200000000004</v>
          </cell>
          <cell r="D59">
            <v>70.19</v>
          </cell>
          <cell r="E59">
            <v>2387.7100000000005</v>
          </cell>
          <cell r="F59">
            <v>1273.9983900000002</v>
          </cell>
          <cell r="G59">
            <v>10.073689999999999</v>
          </cell>
          <cell r="H59">
            <v>1284.0720800000001</v>
          </cell>
          <cell r="I59">
            <v>735.00453000000005</v>
          </cell>
          <cell r="J59">
            <v>4767.164256</v>
          </cell>
          <cell r="K59">
            <v>5502.1687860000002</v>
          </cell>
          <cell r="L59">
            <v>0</v>
          </cell>
          <cell r="M59">
            <v>8822.6899470000008</v>
          </cell>
          <cell r="N59">
            <v>8822.6899470000008</v>
          </cell>
          <cell r="O59">
            <v>0</v>
          </cell>
          <cell r="P59">
            <v>8102.1452674999982</v>
          </cell>
          <cell r="Q59">
            <v>8102.1452674999982</v>
          </cell>
          <cell r="R59">
            <v>0</v>
          </cell>
          <cell r="S59">
            <v>9169.939897000002</v>
          </cell>
          <cell r="T59">
            <v>9169.939897000002</v>
          </cell>
          <cell r="U59">
            <v>0</v>
          </cell>
          <cell r="V59">
            <v>9542.4443360000005</v>
          </cell>
          <cell r="W59">
            <v>9542.4443360000005</v>
          </cell>
        </row>
        <row r="60">
          <cell r="B60" t="str">
            <v>Georgia</v>
          </cell>
          <cell r="C60">
            <v>4283.8400000000011</v>
          </cell>
          <cell r="D60">
            <v>2036.61</v>
          </cell>
          <cell r="E60">
            <v>6320.4500000000007</v>
          </cell>
          <cell r="F60">
            <v>0</v>
          </cell>
          <cell r="G60">
            <v>2222.9713400000001</v>
          </cell>
          <cell r="H60">
            <v>2222.9713400000001</v>
          </cell>
          <cell r="I60">
            <v>0</v>
          </cell>
          <cell r="J60">
            <v>1988.789912</v>
          </cell>
          <cell r="K60">
            <v>1988.789912</v>
          </cell>
          <cell r="L60">
            <v>0</v>
          </cell>
          <cell r="M60">
            <v>4275.0046039999988</v>
          </cell>
          <cell r="N60">
            <v>4275.0046039999988</v>
          </cell>
          <cell r="O60">
            <v>0</v>
          </cell>
          <cell r="P60">
            <v>4503.7336786719998</v>
          </cell>
          <cell r="Q60">
            <v>4503.7336786719998</v>
          </cell>
          <cell r="R60">
            <v>0</v>
          </cell>
          <cell r="S60">
            <v>4337.5307079999984</v>
          </cell>
          <cell r="T60">
            <v>4337.5307079999984</v>
          </cell>
          <cell r="U60">
            <v>0</v>
          </cell>
          <cell r="V60">
            <v>2853.9378140000003</v>
          </cell>
          <cell r="W60">
            <v>2853.9378140000003</v>
          </cell>
        </row>
        <row r="61">
          <cell r="B61" t="str">
            <v>Ghana</v>
          </cell>
          <cell r="C61">
            <v>93615.22000000003</v>
          </cell>
          <cell r="D61">
            <v>5049.1900000000005</v>
          </cell>
          <cell r="E61">
            <v>98664.410000000033</v>
          </cell>
          <cell r="F61">
            <v>100710.66363000002</v>
          </cell>
          <cell r="G61">
            <v>7147.5340810000007</v>
          </cell>
          <cell r="H61">
            <v>107858.19771100003</v>
          </cell>
          <cell r="I61">
            <v>78453.053510000027</v>
          </cell>
          <cell r="J61">
            <v>2926.018556</v>
          </cell>
          <cell r="K61">
            <v>81379.072066000022</v>
          </cell>
          <cell r="L61">
            <v>74340.364550000013</v>
          </cell>
          <cell r="M61">
            <v>-21882.949069000009</v>
          </cell>
          <cell r="N61">
            <v>52457.415481000004</v>
          </cell>
          <cell r="O61">
            <v>95529.620679999993</v>
          </cell>
          <cell r="P61">
            <v>7814.8592310099957</v>
          </cell>
          <cell r="Q61">
            <v>103344.47991100998</v>
          </cell>
          <cell r="R61">
            <v>58075.92088000002</v>
          </cell>
          <cell r="S61">
            <v>8010.3304750000007</v>
          </cell>
          <cell r="T61">
            <v>66086.251355000015</v>
          </cell>
          <cell r="U61">
            <v>57468.832870000006</v>
          </cell>
          <cell r="V61">
            <v>3160.6706199999999</v>
          </cell>
          <cell r="W61">
            <v>60629.503490000003</v>
          </cell>
        </row>
        <row r="62">
          <cell r="B62" t="str">
            <v>Grenada</v>
          </cell>
          <cell r="C62">
            <v>1.32</v>
          </cell>
          <cell r="D62">
            <v>15.18</v>
          </cell>
          <cell r="E62">
            <v>16.5</v>
          </cell>
          <cell r="F62">
            <v>0</v>
          </cell>
          <cell r="G62">
            <v>0.92118999999999995</v>
          </cell>
          <cell r="H62">
            <v>0.92118999999999995</v>
          </cell>
          <cell r="I62">
            <v>0</v>
          </cell>
          <cell r="J62">
            <v>0.83943000000000001</v>
          </cell>
          <cell r="K62">
            <v>0.83943000000000001</v>
          </cell>
          <cell r="L62">
            <v>0</v>
          </cell>
          <cell r="M62">
            <v>10.824760000000001</v>
          </cell>
          <cell r="N62">
            <v>10.824760000000001</v>
          </cell>
          <cell r="O62">
            <v>0</v>
          </cell>
          <cell r="P62">
            <v>2.43276</v>
          </cell>
          <cell r="Q62">
            <v>2.43276</v>
          </cell>
          <cell r="R62">
            <v>0</v>
          </cell>
          <cell r="S62">
            <v>0.80030000000000001</v>
          </cell>
          <cell r="T62">
            <v>0.80030000000000001</v>
          </cell>
          <cell r="U62">
            <v>0</v>
          </cell>
          <cell r="V62">
            <v>47.65117</v>
          </cell>
          <cell r="W62">
            <v>47.65117</v>
          </cell>
        </row>
        <row r="63">
          <cell r="B63" t="str">
            <v>Guatemala</v>
          </cell>
          <cell r="C63">
            <v>234.57</v>
          </cell>
          <cell r="D63">
            <v>228.29</v>
          </cell>
          <cell r="E63">
            <v>462.86</v>
          </cell>
          <cell r="F63">
            <v>124.06699999999999</v>
          </cell>
          <cell r="G63">
            <v>24.680679999999995</v>
          </cell>
          <cell r="H63">
            <v>148.74768</v>
          </cell>
          <cell r="I63">
            <v>0</v>
          </cell>
          <cell r="J63">
            <v>57.985380000000006</v>
          </cell>
          <cell r="K63">
            <v>57.985380000000006</v>
          </cell>
          <cell r="L63">
            <v>0</v>
          </cell>
          <cell r="M63">
            <v>9478.1645850000004</v>
          </cell>
          <cell r="N63">
            <v>9478.1645850000004</v>
          </cell>
          <cell r="O63">
            <v>0</v>
          </cell>
          <cell r="P63">
            <v>49271.022558000004</v>
          </cell>
          <cell r="Q63">
            <v>49271.022558000004</v>
          </cell>
          <cell r="R63">
            <v>0</v>
          </cell>
          <cell r="S63">
            <v>1077.266646</v>
          </cell>
          <cell r="T63">
            <v>1077.266646</v>
          </cell>
          <cell r="U63">
            <v>0</v>
          </cell>
          <cell r="V63">
            <v>1067.6939070000001</v>
          </cell>
          <cell r="W63">
            <v>1067.6939070000001</v>
          </cell>
        </row>
        <row r="64">
          <cell r="B64" t="str">
            <v>Guinea</v>
          </cell>
          <cell r="C64">
            <v>417.42</v>
          </cell>
          <cell r="D64">
            <v>139.18</v>
          </cell>
          <cell r="E64">
            <v>556.6</v>
          </cell>
          <cell r="F64">
            <v>0</v>
          </cell>
          <cell r="G64">
            <v>0</v>
          </cell>
          <cell r="H64">
            <v>0</v>
          </cell>
          <cell r="I64">
            <v>0</v>
          </cell>
          <cell r="J64">
            <v>176.863651</v>
          </cell>
          <cell r="K64">
            <v>176.863651</v>
          </cell>
          <cell r="L64">
            <v>400</v>
          </cell>
          <cell r="M64">
            <v>1243.8848800000001</v>
          </cell>
          <cell r="N64">
            <v>1643.8848800000001</v>
          </cell>
          <cell r="O64">
            <v>0</v>
          </cell>
          <cell r="P64">
            <v>3730.7546140000004</v>
          </cell>
          <cell r="Q64">
            <v>3730.7546140000004</v>
          </cell>
          <cell r="R64">
            <v>0</v>
          </cell>
          <cell r="S64">
            <v>280.62164800000005</v>
          </cell>
          <cell r="T64">
            <v>280.62164800000005</v>
          </cell>
          <cell r="U64">
            <v>0</v>
          </cell>
          <cell r="V64">
            <v>316.35515999999996</v>
          </cell>
          <cell r="W64">
            <v>316.35515999999996</v>
          </cell>
        </row>
        <row r="65">
          <cell r="B65" t="str">
            <v>Guinea-Bissau</v>
          </cell>
          <cell r="C65">
            <v>0</v>
          </cell>
          <cell r="D65">
            <v>84.84</v>
          </cell>
          <cell r="E65">
            <v>84.84</v>
          </cell>
          <cell r="F65">
            <v>0</v>
          </cell>
          <cell r="G65">
            <v>47</v>
          </cell>
          <cell r="H65">
            <v>47</v>
          </cell>
          <cell r="I65">
            <v>0</v>
          </cell>
          <cell r="J65">
            <v>45.783037</v>
          </cell>
          <cell r="K65">
            <v>45.783037</v>
          </cell>
          <cell r="L65">
            <v>0</v>
          </cell>
          <cell r="M65">
            <v>57.065123</v>
          </cell>
          <cell r="N65">
            <v>57.065123</v>
          </cell>
          <cell r="O65">
            <v>0</v>
          </cell>
          <cell r="P65">
            <v>1.9677100000000001</v>
          </cell>
          <cell r="Q65">
            <v>1.9677100000000001</v>
          </cell>
          <cell r="R65">
            <v>0</v>
          </cell>
          <cell r="S65">
            <v>73.458290000000005</v>
          </cell>
          <cell r="T65">
            <v>73.458290000000005</v>
          </cell>
          <cell r="U65">
            <v>0</v>
          </cell>
          <cell r="V65">
            <v>17.545999999999999</v>
          </cell>
          <cell r="W65">
            <v>17.545999999999999</v>
          </cell>
        </row>
        <row r="66">
          <cell r="B66" t="str">
            <v>Guyana</v>
          </cell>
          <cell r="C66">
            <v>1288.7399999999996</v>
          </cell>
          <cell r="D66">
            <v>90.02000000000001</v>
          </cell>
          <cell r="E66">
            <v>1378.7599999999995</v>
          </cell>
          <cell r="F66">
            <v>1001.76366</v>
          </cell>
          <cell r="G66">
            <v>45.386099999999999</v>
          </cell>
          <cell r="H66">
            <v>1047.14976</v>
          </cell>
          <cell r="I66">
            <v>300</v>
          </cell>
          <cell r="J66">
            <v>67.367962999999989</v>
          </cell>
          <cell r="K66">
            <v>367.36796299999997</v>
          </cell>
          <cell r="L66">
            <v>1.9056299999999999</v>
          </cell>
          <cell r="M66">
            <v>560.92247299999997</v>
          </cell>
          <cell r="N66">
            <v>562.82810299999994</v>
          </cell>
          <cell r="O66">
            <v>9.1439999999999994E-2</v>
          </cell>
          <cell r="P66">
            <v>405.41748999999999</v>
          </cell>
          <cell r="Q66">
            <v>405.50892999999996</v>
          </cell>
          <cell r="R66">
            <v>670.54690000000005</v>
          </cell>
          <cell r="S66">
            <v>371.48169200000001</v>
          </cell>
          <cell r="T66">
            <v>1042.0285920000001</v>
          </cell>
          <cell r="U66">
            <v>1452.53547</v>
          </cell>
          <cell r="V66">
            <v>776.00500699999998</v>
          </cell>
          <cell r="W66">
            <v>2228.540477</v>
          </cell>
        </row>
        <row r="67">
          <cell r="B67" t="str">
            <v>Haiti</v>
          </cell>
          <cell r="C67">
            <v>4398.0300000000007</v>
          </cell>
          <cell r="D67">
            <v>702.81999999999994</v>
          </cell>
          <cell r="E67">
            <v>5100.8500000000004</v>
          </cell>
          <cell r="F67">
            <v>16920.292310000001</v>
          </cell>
          <cell r="G67">
            <v>23.224</v>
          </cell>
          <cell r="H67">
            <v>16943.516309999999</v>
          </cell>
          <cell r="I67">
            <v>9699.5756799999999</v>
          </cell>
          <cell r="J67">
            <v>14.372210000000003</v>
          </cell>
          <cell r="K67">
            <v>9713.9478899999995</v>
          </cell>
          <cell r="L67">
            <v>3254.4762000000001</v>
          </cell>
          <cell r="M67">
            <v>9.1887899999999991</v>
          </cell>
          <cell r="N67">
            <v>3263.6649900000002</v>
          </cell>
          <cell r="O67">
            <v>9585</v>
          </cell>
          <cell r="P67">
            <v>0</v>
          </cell>
          <cell r="Q67">
            <v>9585</v>
          </cell>
          <cell r="R67">
            <v>4626.9570000000003</v>
          </cell>
          <cell r="S67">
            <v>58.172795000000001</v>
          </cell>
          <cell r="T67">
            <v>4685.1297950000007</v>
          </cell>
          <cell r="U67">
            <v>3683.3116700000005</v>
          </cell>
          <cell r="V67">
            <v>167.034583</v>
          </cell>
          <cell r="W67">
            <v>3850.3462530000006</v>
          </cell>
        </row>
        <row r="68">
          <cell r="B68" t="str">
            <v>Honduras</v>
          </cell>
          <cell r="C68">
            <v>58.76</v>
          </cell>
          <cell r="D68">
            <v>4.38</v>
          </cell>
          <cell r="E68">
            <v>63.14</v>
          </cell>
          <cell r="F68">
            <v>52.210729999999998</v>
          </cell>
          <cell r="G68">
            <v>16302.062550000002</v>
          </cell>
          <cell r="H68">
            <v>16354.273280000003</v>
          </cell>
          <cell r="I68">
            <v>0</v>
          </cell>
          <cell r="J68">
            <v>12.2</v>
          </cell>
          <cell r="K68">
            <v>12.2</v>
          </cell>
          <cell r="L68">
            <v>0</v>
          </cell>
          <cell r="M68">
            <v>6874.8429390000001</v>
          </cell>
          <cell r="N68">
            <v>6874.8429390000001</v>
          </cell>
          <cell r="O68">
            <v>0</v>
          </cell>
          <cell r="P68">
            <v>39.200354223000005</v>
          </cell>
          <cell r="Q68">
            <v>39.200354223000005</v>
          </cell>
          <cell r="R68">
            <v>0</v>
          </cell>
          <cell r="S68">
            <v>26.934324000000004</v>
          </cell>
          <cell r="T68">
            <v>26.934324000000004</v>
          </cell>
          <cell r="U68">
            <v>0</v>
          </cell>
          <cell r="V68">
            <v>184.20835699999998</v>
          </cell>
          <cell r="W68">
            <v>184.20835699999998</v>
          </cell>
        </row>
        <row r="69">
          <cell r="B69" t="str">
            <v>India</v>
          </cell>
          <cell r="C69">
            <v>360364.45969000011</v>
          </cell>
          <cell r="D69">
            <v>47669.289999999979</v>
          </cell>
          <cell r="E69">
            <v>408033.74969000008</v>
          </cell>
          <cell r="F69">
            <v>280194.01312999998</v>
          </cell>
          <cell r="G69">
            <v>140898.31630900005</v>
          </cell>
          <cell r="H69">
            <v>421092.32943899999</v>
          </cell>
          <cell r="I69">
            <v>292590.47925000003</v>
          </cell>
          <cell r="J69">
            <v>-9479.0569710000036</v>
          </cell>
          <cell r="K69">
            <v>283111.42227900005</v>
          </cell>
          <cell r="L69">
            <v>203762.34900000002</v>
          </cell>
          <cell r="M69">
            <v>88029.035634999993</v>
          </cell>
          <cell r="N69">
            <v>291791.38463500002</v>
          </cell>
          <cell r="O69">
            <v>183903.81142999997</v>
          </cell>
          <cell r="P69">
            <v>84137.17353756995</v>
          </cell>
          <cell r="Q69">
            <v>268040.98496756994</v>
          </cell>
          <cell r="R69">
            <v>188040.23502999992</v>
          </cell>
          <cell r="S69">
            <v>90755.813269999926</v>
          </cell>
          <cell r="T69">
            <v>278796.04829999985</v>
          </cell>
          <cell r="U69">
            <v>150390.872</v>
          </cell>
          <cell r="V69">
            <v>35188.935182000001</v>
          </cell>
          <cell r="W69">
            <v>185579.80718200002</v>
          </cell>
        </row>
        <row r="70">
          <cell r="B70" t="str">
            <v>Indonesia</v>
          </cell>
          <cell r="C70">
            <v>37637.280000000006</v>
          </cell>
          <cell r="D70">
            <v>6769.64</v>
          </cell>
          <cell r="E70">
            <v>44406.920000000006</v>
          </cell>
          <cell r="F70">
            <v>12442.648889999999</v>
          </cell>
          <cell r="G70">
            <v>4830.4140639999969</v>
          </cell>
          <cell r="H70">
            <v>17273.062953999994</v>
          </cell>
          <cell r="I70">
            <v>15846.82602</v>
          </cell>
          <cell r="J70">
            <v>-20103.930048999991</v>
          </cell>
          <cell r="K70">
            <v>-4257.104028999991</v>
          </cell>
          <cell r="L70">
            <v>7745.1909999999989</v>
          </cell>
          <cell r="M70">
            <v>-1589.7621210000011</v>
          </cell>
          <cell r="N70">
            <v>6155.4288789999973</v>
          </cell>
          <cell r="O70">
            <v>16588.051659999997</v>
          </cell>
          <cell r="P70">
            <v>5392.5647250000002</v>
          </cell>
          <cell r="Q70">
            <v>21980.616384999998</v>
          </cell>
          <cell r="R70">
            <v>14226.996380000002</v>
          </cell>
          <cell r="S70">
            <v>1469.3036194999997</v>
          </cell>
          <cell r="T70">
            <v>15696.299999500003</v>
          </cell>
          <cell r="U70">
            <v>13314.772100000002</v>
          </cell>
          <cell r="V70">
            <v>6549.0425310000001</v>
          </cell>
          <cell r="W70">
            <v>19863.814631000001</v>
          </cell>
        </row>
        <row r="71">
          <cell r="B71" t="str">
            <v>Iran</v>
          </cell>
          <cell r="C71">
            <v>0</v>
          </cell>
          <cell r="D71">
            <v>465.71</v>
          </cell>
          <cell r="E71">
            <v>465.71</v>
          </cell>
          <cell r="F71">
            <v>0</v>
          </cell>
          <cell r="G71">
            <v>0</v>
          </cell>
          <cell r="H71">
            <v>0</v>
          </cell>
          <cell r="I71">
            <v>0</v>
          </cell>
          <cell r="J71">
            <v>265.30336599999998</v>
          </cell>
          <cell r="K71">
            <v>265.30336599999998</v>
          </cell>
          <cell r="L71">
            <v>0</v>
          </cell>
          <cell r="M71">
            <v>734.74195099999997</v>
          </cell>
          <cell r="N71">
            <v>734.74195099999997</v>
          </cell>
          <cell r="O71">
            <v>0</v>
          </cell>
          <cell r="P71">
            <v>357.41021000000001</v>
          </cell>
          <cell r="Q71">
            <v>357.41021000000001</v>
          </cell>
          <cell r="R71">
            <v>0</v>
          </cell>
          <cell r="S71">
            <v>658.93154600000003</v>
          </cell>
          <cell r="T71">
            <v>658.93154600000003</v>
          </cell>
          <cell r="U71">
            <v>0</v>
          </cell>
          <cell r="V71">
            <v>992.54061799999999</v>
          </cell>
          <cell r="W71">
            <v>992.54061799999999</v>
          </cell>
        </row>
        <row r="72">
          <cell r="B72" t="str">
            <v>Iraq</v>
          </cell>
          <cell r="C72">
            <v>21325.49</v>
          </cell>
          <cell r="D72">
            <v>9767.4199999999983</v>
          </cell>
          <cell r="E72">
            <v>31092.91</v>
          </cell>
          <cell r="F72">
            <v>14782.717449999998</v>
          </cell>
          <cell r="G72">
            <v>5276.8686199999993</v>
          </cell>
          <cell r="H72">
            <v>20059.586069999998</v>
          </cell>
          <cell r="I72">
            <v>4807.14012</v>
          </cell>
          <cell r="J72">
            <v>3539.0029440000008</v>
          </cell>
          <cell r="K72">
            <v>8346.1430639999999</v>
          </cell>
          <cell r="L72">
            <v>1020.17443</v>
          </cell>
          <cell r="M72">
            <v>5852.9955629999995</v>
          </cell>
          <cell r="N72">
            <v>6873.1699929999995</v>
          </cell>
          <cell r="O72">
            <v>1085.7139999999999</v>
          </cell>
          <cell r="P72">
            <v>5922.7586290239988</v>
          </cell>
          <cell r="Q72">
            <v>7008.4726290239987</v>
          </cell>
          <cell r="R72">
            <v>29462.713960000001</v>
          </cell>
          <cell r="S72">
            <v>8907.7782069999994</v>
          </cell>
          <cell r="T72">
            <v>38370.492167000004</v>
          </cell>
          <cell r="U72">
            <v>45231.682130000001</v>
          </cell>
          <cell r="V72">
            <v>10205.473357999997</v>
          </cell>
          <cell r="W72">
            <v>55437.155487999997</v>
          </cell>
        </row>
        <row r="73">
          <cell r="B73" t="str">
            <v>Jamaica</v>
          </cell>
          <cell r="C73">
            <v>3684.38</v>
          </cell>
          <cell r="D73">
            <v>1657.0500000000002</v>
          </cell>
          <cell r="E73">
            <v>5341.43</v>
          </cell>
          <cell r="F73">
            <v>1927.61436</v>
          </cell>
          <cell r="G73">
            <v>612.56553999999994</v>
          </cell>
          <cell r="H73">
            <v>2540.1799000000001</v>
          </cell>
          <cell r="I73">
            <v>5778.3509999999987</v>
          </cell>
          <cell r="J73">
            <v>668.09106299999996</v>
          </cell>
          <cell r="K73">
            <v>6446.4420629999986</v>
          </cell>
          <cell r="L73">
            <v>6928.4080000000004</v>
          </cell>
          <cell r="M73">
            <v>2050.3473710000003</v>
          </cell>
          <cell r="N73">
            <v>8978.7553710000011</v>
          </cell>
          <cell r="O73">
            <v>9233.6528399999988</v>
          </cell>
          <cell r="P73">
            <v>3200.6931460000001</v>
          </cell>
          <cell r="Q73">
            <v>12434.345985999998</v>
          </cell>
          <cell r="R73">
            <v>2262.0001600000001</v>
          </cell>
          <cell r="S73">
            <v>3915.3936450000001</v>
          </cell>
          <cell r="T73">
            <v>6177.3938049999997</v>
          </cell>
          <cell r="U73">
            <v>4884.4998400000004</v>
          </cell>
          <cell r="V73">
            <v>2824.9162999999999</v>
          </cell>
          <cell r="W73">
            <v>7709.4161400000003</v>
          </cell>
        </row>
        <row r="74">
          <cell r="B74" t="str">
            <v>Jordan</v>
          </cell>
          <cell r="C74">
            <v>0</v>
          </cell>
          <cell r="D74">
            <v>974.22000000000014</v>
          </cell>
          <cell r="E74">
            <v>974.22000000000014</v>
          </cell>
          <cell r="F74">
            <v>89.67165</v>
          </cell>
          <cell r="G74">
            <v>1619.0536400000001</v>
          </cell>
          <cell r="H74">
            <v>1708.7252900000001</v>
          </cell>
          <cell r="I74">
            <v>88.530519999999996</v>
          </cell>
          <cell r="J74">
            <v>1565.9022939999998</v>
          </cell>
          <cell r="K74">
            <v>1654.4328139999998</v>
          </cell>
          <cell r="L74">
            <v>388.75400000000002</v>
          </cell>
          <cell r="M74">
            <v>4359.7205540000014</v>
          </cell>
          <cell r="N74">
            <v>4748.4745540000013</v>
          </cell>
          <cell r="O74">
            <v>10232.0154</v>
          </cell>
          <cell r="P74">
            <v>6460.0216070000006</v>
          </cell>
          <cell r="Q74">
            <v>16692.037006999999</v>
          </cell>
          <cell r="R74">
            <v>10065.115019999997</v>
          </cell>
          <cell r="S74">
            <v>8473.1835969999975</v>
          </cell>
          <cell r="T74">
            <v>18538.298616999993</v>
          </cell>
          <cell r="U74">
            <v>43100.558429999997</v>
          </cell>
          <cell r="V74">
            <v>14347.954790000003</v>
          </cell>
          <cell r="W74">
            <v>57448.513220000001</v>
          </cell>
        </row>
        <row r="75">
          <cell r="B75" t="str">
            <v>Kazakhstan</v>
          </cell>
          <cell r="C75">
            <v>0</v>
          </cell>
          <cell r="D75">
            <v>4433.3399999999992</v>
          </cell>
          <cell r="E75">
            <v>4433.3399999999992</v>
          </cell>
          <cell r="F75">
            <v>0</v>
          </cell>
          <cell r="G75">
            <v>220.27428000000023</v>
          </cell>
          <cell r="H75">
            <v>220.27428000000023</v>
          </cell>
          <cell r="I75">
            <v>0</v>
          </cell>
          <cell r="J75">
            <v>1703.2021149999998</v>
          </cell>
          <cell r="K75">
            <v>1703.2021149999998</v>
          </cell>
          <cell r="L75">
            <v>0</v>
          </cell>
          <cell r="M75">
            <v>3292.0464749999996</v>
          </cell>
          <cell r="N75">
            <v>3292.0464749999996</v>
          </cell>
          <cell r="O75">
            <v>0</v>
          </cell>
          <cell r="P75">
            <v>1787.9444119999991</v>
          </cell>
          <cell r="Q75">
            <v>1787.9444119999991</v>
          </cell>
          <cell r="R75">
            <v>0</v>
          </cell>
          <cell r="S75">
            <v>1782.1940289999995</v>
          </cell>
          <cell r="T75">
            <v>1782.1940289999995</v>
          </cell>
          <cell r="U75">
            <v>0</v>
          </cell>
          <cell r="V75">
            <v>5425.1782740000008</v>
          </cell>
          <cell r="W75">
            <v>5425.1782740000008</v>
          </cell>
        </row>
        <row r="76">
          <cell r="B76" t="str">
            <v>Kenya</v>
          </cell>
          <cell r="C76">
            <v>73259.61</v>
          </cell>
          <cell r="D76">
            <v>10765.970000000001</v>
          </cell>
          <cell r="E76">
            <v>84025.58</v>
          </cell>
          <cell r="F76">
            <v>72587.385460000005</v>
          </cell>
          <cell r="G76">
            <v>-4450.9241409999995</v>
          </cell>
          <cell r="H76">
            <v>68136.461319000009</v>
          </cell>
          <cell r="I76">
            <v>81014.24159000002</v>
          </cell>
          <cell r="J76">
            <v>7578.6463899999999</v>
          </cell>
          <cell r="K76">
            <v>88592.887980000014</v>
          </cell>
          <cell r="L76">
            <v>94658.38920000002</v>
          </cell>
          <cell r="M76">
            <v>6997.1505779999998</v>
          </cell>
          <cell r="N76">
            <v>101655.53977800002</v>
          </cell>
          <cell r="O76">
            <v>146157.63223999998</v>
          </cell>
          <cell r="P76">
            <v>13247.005992999999</v>
          </cell>
          <cell r="Q76">
            <v>159404.63823299998</v>
          </cell>
          <cell r="R76">
            <v>116793.95385000005</v>
          </cell>
          <cell r="S76">
            <v>18055.721441500009</v>
          </cell>
          <cell r="T76">
            <v>134849.67529150005</v>
          </cell>
          <cell r="U76">
            <v>147910.13256000006</v>
          </cell>
          <cell r="V76">
            <v>7664.3932410000007</v>
          </cell>
          <cell r="W76">
            <v>155574.52580100007</v>
          </cell>
        </row>
        <row r="77">
          <cell r="B77" t="str">
            <v>Kiribati</v>
          </cell>
          <cell r="C77">
            <v>22.31</v>
          </cell>
          <cell r="D77">
            <v>0</v>
          </cell>
          <cell r="E77">
            <v>22.31</v>
          </cell>
          <cell r="F77">
            <v>0</v>
          </cell>
          <cell r="G77">
            <v>35.988869999999999</v>
          </cell>
          <cell r="H77">
            <v>35.988869999999999</v>
          </cell>
          <cell r="I77">
            <v>0</v>
          </cell>
          <cell r="J77">
            <v>15.690849999999999</v>
          </cell>
          <cell r="K77">
            <v>15.690849999999999</v>
          </cell>
          <cell r="L77">
            <v>0</v>
          </cell>
          <cell r="M77">
            <v>17.045100000000001</v>
          </cell>
          <cell r="N77">
            <v>17.045100000000001</v>
          </cell>
          <cell r="O77">
            <v>0</v>
          </cell>
          <cell r="P77">
            <v>13.955819999999999</v>
          </cell>
          <cell r="Q77">
            <v>13.955819999999999</v>
          </cell>
          <cell r="R77">
            <v>0</v>
          </cell>
          <cell r="S77">
            <v>17.697949999999999</v>
          </cell>
          <cell r="T77">
            <v>17.697949999999999</v>
          </cell>
          <cell r="U77">
            <v>0</v>
          </cell>
          <cell r="V77">
            <v>11.9284</v>
          </cell>
          <cell r="W77">
            <v>11.9284</v>
          </cell>
        </row>
        <row r="78">
          <cell r="B78" t="str">
            <v>Korea, Dem. Rep.</v>
          </cell>
          <cell r="C78">
            <v>0</v>
          </cell>
          <cell r="D78">
            <v>31.519999999999996</v>
          </cell>
          <cell r="E78">
            <v>31.519999999999996</v>
          </cell>
          <cell r="F78">
            <v>0</v>
          </cell>
          <cell r="G78">
            <v>264.40238999999997</v>
          </cell>
          <cell r="H78">
            <v>264.40238999999997</v>
          </cell>
          <cell r="I78">
            <v>0</v>
          </cell>
          <cell r="J78">
            <v>378.24775499999998</v>
          </cell>
          <cell r="K78">
            <v>378.24775499999998</v>
          </cell>
          <cell r="L78">
            <v>0</v>
          </cell>
          <cell r="M78">
            <v>756.35268299999984</v>
          </cell>
          <cell r="N78">
            <v>756.35268299999984</v>
          </cell>
          <cell r="O78">
            <v>0</v>
          </cell>
          <cell r="P78">
            <v>1309.468813</v>
          </cell>
          <cell r="Q78">
            <v>1309.468813</v>
          </cell>
          <cell r="R78">
            <v>0</v>
          </cell>
          <cell r="S78">
            <v>277.19920300000001</v>
          </cell>
          <cell r="T78">
            <v>277.19920300000001</v>
          </cell>
          <cell r="U78">
            <v>0</v>
          </cell>
          <cell r="V78">
            <v>740.38050700000008</v>
          </cell>
          <cell r="W78">
            <v>740.38050700000008</v>
          </cell>
        </row>
        <row r="79">
          <cell r="B79" t="str">
            <v>Kosovo</v>
          </cell>
          <cell r="C79">
            <v>2314.66</v>
          </cell>
          <cell r="D79">
            <v>4293.9399999999996</v>
          </cell>
          <cell r="E79">
            <v>6608.5999999999995</v>
          </cell>
          <cell r="F79">
            <v>2595.59022</v>
          </cell>
          <cell r="G79">
            <v>3546.7668000000003</v>
          </cell>
          <cell r="H79">
            <v>6142.3570200000004</v>
          </cell>
          <cell r="I79">
            <v>4076.8388000000009</v>
          </cell>
          <cell r="J79">
            <v>3530.264443999999</v>
          </cell>
          <cell r="K79">
            <v>7607.1032439999999</v>
          </cell>
          <cell r="L79">
            <v>4473.9132199999995</v>
          </cell>
          <cell r="M79">
            <v>5816.723489</v>
          </cell>
          <cell r="N79">
            <v>10290.636708999999</v>
          </cell>
          <cell r="O79">
            <v>180.53422</v>
          </cell>
          <cell r="P79">
            <v>5751.4803860000002</v>
          </cell>
          <cell r="Q79">
            <v>5932.0146060000006</v>
          </cell>
          <cell r="R79">
            <v>0</v>
          </cell>
          <cell r="S79">
            <v>5839.246153000001</v>
          </cell>
          <cell r="T79">
            <v>5839.246153000001</v>
          </cell>
          <cell r="U79">
            <v>0</v>
          </cell>
          <cell r="V79">
            <v>4686.3963199999998</v>
          </cell>
          <cell r="W79">
            <v>4686.3963199999998</v>
          </cell>
        </row>
        <row r="80">
          <cell r="B80" t="str">
            <v>Kyrgyz Republic</v>
          </cell>
          <cell r="C80">
            <v>5494.91</v>
          </cell>
          <cell r="D80">
            <v>229.11</v>
          </cell>
          <cell r="E80">
            <v>5724.0199999999995</v>
          </cell>
          <cell r="F80">
            <v>4501.1001100000003</v>
          </cell>
          <cell r="G80">
            <v>230.78200000000001</v>
          </cell>
          <cell r="H80">
            <v>4731.8821100000005</v>
          </cell>
          <cell r="I80">
            <v>6709.2494800000004</v>
          </cell>
          <cell r="J80">
            <v>716.20468299999993</v>
          </cell>
          <cell r="K80">
            <v>7425.4541630000003</v>
          </cell>
          <cell r="L80">
            <v>3157.4490800000003</v>
          </cell>
          <cell r="M80">
            <v>889.46202500000004</v>
          </cell>
          <cell r="N80">
            <v>4046.9111050000001</v>
          </cell>
          <cell r="O80">
            <v>4555.1414799999993</v>
          </cell>
          <cell r="P80">
            <v>811.61686375300008</v>
          </cell>
          <cell r="Q80">
            <v>5366.7583437529993</v>
          </cell>
          <cell r="R80">
            <v>4109.6505400000005</v>
          </cell>
          <cell r="S80">
            <v>1841.9813329999999</v>
          </cell>
          <cell r="T80">
            <v>5951.6318730000003</v>
          </cell>
          <cell r="U80">
            <v>1664.2252100000001</v>
          </cell>
          <cell r="V80">
            <v>1040.3305210000001</v>
          </cell>
          <cell r="W80">
            <v>2704.5557310000004</v>
          </cell>
        </row>
        <row r="81">
          <cell r="B81" t="str">
            <v>Laos</v>
          </cell>
          <cell r="C81">
            <v>263.10000000000002</v>
          </cell>
          <cell r="D81">
            <v>-69.459999999999994</v>
          </cell>
          <cell r="E81">
            <v>193.64000000000004</v>
          </cell>
          <cell r="F81">
            <v>36.789000000000001</v>
          </cell>
          <cell r="G81">
            <v>0</v>
          </cell>
          <cell r="H81">
            <v>36.789000000000001</v>
          </cell>
          <cell r="I81">
            <v>1006.288</v>
          </cell>
          <cell r="J81">
            <v>0</v>
          </cell>
          <cell r="K81">
            <v>1006.288</v>
          </cell>
          <cell r="L81">
            <v>919.12</v>
          </cell>
          <cell r="M81">
            <v>10.984000000000002</v>
          </cell>
          <cell r="N81">
            <v>930.10400000000004</v>
          </cell>
          <cell r="O81">
            <v>824.59199999999998</v>
          </cell>
          <cell r="P81">
            <v>120.98390800000001</v>
          </cell>
          <cell r="Q81">
            <v>945.57590800000003</v>
          </cell>
          <cell r="R81">
            <v>765.00099999999998</v>
          </cell>
          <cell r="S81">
            <v>707.94287400000007</v>
          </cell>
          <cell r="T81">
            <v>1472.9438740000001</v>
          </cell>
          <cell r="U81">
            <v>1526.8613600000001</v>
          </cell>
          <cell r="V81">
            <v>811.45653300000004</v>
          </cell>
          <cell r="W81">
            <v>2338.3178930000004</v>
          </cell>
        </row>
        <row r="82">
          <cell r="B82" t="str">
            <v>Lebanon</v>
          </cell>
          <cell r="C82">
            <v>6.32</v>
          </cell>
          <cell r="D82">
            <v>3449.74</v>
          </cell>
          <cell r="E82">
            <v>3456.06</v>
          </cell>
          <cell r="F82">
            <v>0</v>
          </cell>
          <cell r="G82">
            <v>2565.37988</v>
          </cell>
          <cell r="H82">
            <v>2565.37988</v>
          </cell>
          <cell r="I82">
            <v>0</v>
          </cell>
          <cell r="J82">
            <v>1646.4632240000001</v>
          </cell>
          <cell r="K82">
            <v>1646.4632240000001</v>
          </cell>
          <cell r="L82">
            <v>0</v>
          </cell>
          <cell r="M82">
            <v>4327.2449890000007</v>
          </cell>
          <cell r="N82">
            <v>4327.2449890000007</v>
          </cell>
          <cell r="O82">
            <v>1714.6646499999999</v>
          </cell>
          <cell r="P82">
            <v>6320.3798779999997</v>
          </cell>
          <cell r="Q82">
            <v>8035.0445279999994</v>
          </cell>
          <cell r="R82">
            <v>18744.857169999999</v>
          </cell>
          <cell r="S82">
            <v>7263.9922629999983</v>
          </cell>
          <cell r="T82">
            <v>26008.849432999996</v>
          </cell>
          <cell r="U82">
            <v>85301.25251000002</v>
          </cell>
          <cell r="V82">
            <v>14232.191334999996</v>
          </cell>
          <cell r="W82">
            <v>99533.443845000016</v>
          </cell>
        </row>
        <row r="83">
          <cell r="B83" t="str">
            <v>Lesotho</v>
          </cell>
          <cell r="C83">
            <v>5207.49</v>
          </cell>
          <cell r="D83">
            <v>30.92</v>
          </cell>
          <cell r="E83">
            <v>5238.41</v>
          </cell>
          <cell r="F83">
            <v>3109.4654300000002</v>
          </cell>
          <cell r="G83">
            <v>10.41161</v>
          </cell>
          <cell r="H83">
            <v>3119.8770400000003</v>
          </cell>
          <cell r="I83">
            <v>1077.875</v>
          </cell>
          <cell r="J83">
            <v>78.449369000000004</v>
          </cell>
          <cell r="K83">
            <v>1156.3243689999999</v>
          </cell>
          <cell r="L83">
            <v>3032.8710900000001</v>
          </cell>
          <cell r="M83">
            <v>94.262316999999996</v>
          </cell>
          <cell r="N83">
            <v>3127.1334070000003</v>
          </cell>
          <cell r="O83">
            <v>2624.4349999999999</v>
          </cell>
          <cell r="P83">
            <v>100.82701900000001</v>
          </cell>
          <cell r="Q83">
            <v>2725.2620189999998</v>
          </cell>
          <cell r="R83">
            <v>-27.71163</v>
          </cell>
          <cell r="S83">
            <v>232.54138900000004</v>
          </cell>
          <cell r="T83">
            <v>204.82975900000002</v>
          </cell>
          <cell r="U83">
            <v>0</v>
          </cell>
          <cell r="V83">
            <v>429.28058800000008</v>
          </cell>
          <cell r="W83">
            <v>429.28058800000008</v>
          </cell>
        </row>
        <row r="84">
          <cell r="B84" t="str">
            <v>Liberia</v>
          </cell>
          <cell r="C84">
            <v>20773.22</v>
          </cell>
          <cell r="D84">
            <v>611.46</v>
          </cell>
          <cell r="E84">
            <v>21384.68</v>
          </cell>
          <cell r="F84">
            <v>13031.264059999998</v>
          </cell>
          <cell r="G84">
            <v>3529.8315090000001</v>
          </cell>
          <cell r="H84">
            <v>16561.095568999997</v>
          </cell>
          <cell r="I84">
            <v>19558.959490000001</v>
          </cell>
          <cell r="J84">
            <v>100</v>
          </cell>
          <cell r="K84">
            <v>19658.959490000001</v>
          </cell>
          <cell r="L84">
            <v>8413.8943200000012</v>
          </cell>
          <cell r="M84">
            <v>206.857</v>
          </cell>
          <cell r="N84">
            <v>8620.7513200000012</v>
          </cell>
          <cell r="O84">
            <v>8703.9577700000009</v>
          </cell>
          <cell r="P84">
            <v>20.507885000000002</v>
          </cell>
          <cell r="Q84">
            <v>8724.4656550000018</v>
          </cell>
          <cell r="R84">
            <v>5603.61535</v>
          </cell>
          <cell r="S84">
            <v>192.21469500000001</v>
          </cell>
          <cell r="T84">
            <v>5795.8300449999997</v>
          </cell>
          <cell r="U84">
            <v>10321.87998</v>
          </cell>
          <cell r="V84">
            <v>349.64492300000001</v>
          </cell>
          <cell r="W84">
            <v>10671.524903</v>
          </cell>
        </row>
        <row r="85">
          <cell r="B85" t="str">
            <v>Libya</v>
          </cell>
          <cell r="C85">
            <v>0</v>
          </cell>
          <cell r="D85">
            <v>598.44999999999993</v>
          </cell>
          <cell r="E85">
            <v>598.44999999999993</v>
          </cell>
          <cell r="F85">
            <v>0</v>
          </cell>
          <cell r="G85">
            <v>1019.83341</v>
          </cell>
          <cell r="H85">
            <v>1019.83341</v>
          </cell>
          <cell r="I85">
            <v>6009.6885500000008</v>
          </cell>
          <cell r="J85">
            <v>4516.2750649999998</v>
          </cell>
          <cell r="K85">
            <v>10525.963615000001</v>
          </cell>
          <cell r="L85">
            <v>614.24993999999992</v>
          </cell>
          <cell r="M85">
            <v>9278.6363359999996</v>
          </cell>
          <cell r="N85">
            <v>9892.8862759999993</v>
          </cell>
          <cell r="O85">
            <v>4237.3968400000003</v>
          </cell>
          <cell r="P85">
            <v>11563.708323999996</v>
          </cell>
          <cell r="Q85">
            <v>15801.105163999997</v>
          </cell>
          <cell r="R85">
            <v>2345.9110300000002</v>
          </cell>
          <cell r="S85">
            <v>26317.238771000015</v>
          </cell>
          <cell r="T85">
            <v>28663.149801000014</v>
          </cell>
          <cell r="U85">
            <v>2040.4013700000003</v>
          </cell>
          <cell r="V85">
            <v>8393.4220000000023</v>
          </cell>
          <cell r="W85">
            <v>10433.823370000002</v>
          </cell>
        </row>
        <row r="86">
          <cell r="B86" t="str">
            <v>Madagascar</v>
          </cell>
          <cell r="C86">
            <v>830.23</v>
          </cell>
          <cell r="D86">
            <v>0</v>
          </cell>
          <cell r="E86">
            <v>830.23</v>
          </cell>
          <cell r="F86">
            <v>877.18839000000003</v>
          </cell>
          <cell r="G86">
            <v>-1068.12302</v>
          </cell>
          <cell r="H86">
            <v>-190.93462999999997</v>
          </cell>
          <cell r="I86">
            <v>0</v>
          </cell>
          <cell r="J86">
            <v>503.54745400000002</v>
          </cell>
          <cell r="K86">
            <v>503.54745400000002</v>
          </cell>
          <cell r="L86">
            <v>0</v>
          </cell>
          <cell r="M86">
            <v>1796.5257060000001</v>
          </cell>
          <cell r="N86">
            <v>1796.5257060000001</v>
          </cell>
          <cell r="O86">
            <v>0</v>
          </cell>
          <cell r="P86">
            <v>366.30914100000007</v>
          </cell>
          <cell r="Q86">
            <v>366.30914100000007</v>
          </cell>
          <cell r="R86">
            <v>0</v>
          </cell>
          <cell r="S86">
            <v>-198.95954100000009</v>
          </cell>
          <cell r="T86">
            <v>-198.95954100000009</v>
          </cell>
          <cell r="U86">
            <v>0</v>
          </cell>
          <cell r="V86">
            <v>1337.2744279999999</v>
          </cell>
          <cell r="W86">
            <v>1337.2744279999999</v>
          </cell>
        </row>
        <row r="87">
          <cell r="B87" t="str">
            <v>Malawi</v>
          </cell>
          <cell r="C87">
            <v>68222.099999999962</v>
          </cell>
          <cell r="D87">
            <v>3289.4200000000014</v>
          </cell>
          <cell r="E87">
            <v>71511.51999999996</v>
          </cell>
          <cell r="F87">
            <v>90037.557390000031</v>
          </cell>
          <cell r="G87">
            <v>5810.3022299999993</v>
          </cell>
          <cell r="H87">
            <v>95847.859620000032</v>
          </cell>
          <cell r="I87">
            <v>60622.277270000006</v>
          </cell>
          <cell r="J87">
            <v>4292.3033720000003</v>
          </cell>
          <cell r="K87">
            <v>64914.580642000008</v>
          </cell>
          <cell r="L87">
            <v>117447.39753</v>
          </cell>
          <cell r="M87">
            <v>6805.5167000000001</v>
          </cell>
          <cell r="N87">
            <v>124252.91422999999</v>
          </cell>
          <cell r="O87">
            <v>106040.45683000001</v>
          </cell>
          <cell r="P87">
            <v>7256.5602450200013</v>
          </cell>
          <cell r="Q87">
            <v>113297.01707502</v>
          </cell>
          <cell r="R87">
            <v>51069.479610000017</v>
          </cell>
          <cell r="S87">
            <v>9405.4307110000027</v>
          </cell>
          <cell r="T87">
            <v>60474.910321000018</v>
          </cell>
          <cell r="U87">
            <v>75125.93819999999</v>
          </cell>
          <cell r="V87">
            <v>10434.490736999996</v>
          </cell>
          <cell r="W87">
            <v>85560.42893699999</v>
          </cell>
        </row>
        <row r="88">
          <cell r="B88" t="str">
            <v>Malaysia</v>
          </cell>
          <cell r="C88">
            <v>180.49</v>
          </cell>
          <cell r="D88">
            <v>2491.1600000000003</v>
          </cell>
          <cell r="E88">
            <v>2671.6500000000005</v>
          </cell>
          <cell r="F88">
            <v>0</v>
          </cell>
          <cell r="G88">
            <v>-485.55576499999961</v>
          </cell>
          <cell r="H88">
            <v>-485.55576499999961</v>
          </cell>
          <cell r="I88">
            <v>0</v>
          </cell>
          <cell r="J88">
            <v>4467.8588470000004</v>
          </cell>
          <cell r="K88">
            <v>4467.8588470000004</v>
          </cell>
          <cell r="L88">
            <v>0</v>
          </cell>
          <cell r="M88">
            <v>6394.984773000001</v>
          </cell>
          <cell r="N88">
            <v>6394.984773000001</v>
          </cell>
          <cell r="O88">
            <v>0</v>
          </cell>
          <cell r="P88">
            <v>3807.9745939400004</v>
          </cell>
          <cell r="Q88">
            <v>3807.9745939400004</v>
          </cell>
          <cell r="R88">
            <v>0</v>
          </cell>
          <cell r="S88">
            <v>-1842.0456419999991</v>
          </cell>
          <cell r="T88">
            <v>-1842.0456419999991</v>
          </cell>
          <cell r="U88">
            <v>0</v>
          </cell>
          <cell r="V88">
            <v>5603.5314789999984</v>
          </cell>
          <cell r="W88">
            <v>5603.5314789999984</v>
          </cell>
        </row>
        <row r="89">
          <cell r="B89" t="str">
            <v>Maldives</v>
          </cell>
          <cell r="C89">
            <v>150</v>
          </cell>
          <cell r="D89">
            <v>93.69</v>
          </cell>
          <cell r="E89">
            <v>243.69</v>
          </cell>
          <cell r="F89">
            <v>0</v>
          </cell>
          <cell r="G89">
            <v>170.07599999999996</v>
          </cell>
          <cell r="H89">
            <v>170.07599999999996</v>
          </cell>
          <cell r="I89">
            <v>0</v>
          </cell>
          <cell r="J89">
            <v>167.04137</v>
          </cell>
          <cell r="K89">
            <v>167.04137</v>
          </cell>
          <cell r="L89">
            <v>0</v>
          </cell>
          <cell r="M89">
            <v>220.70287500000001</v>
          </cell>
          <cell r="N89">
            <v>220.70287500000001</v>
          </cell>
          <cell r="O89">
            <v>0</v>
          </cell>
          <cell r="P89">
            <v>153.67592799999997</v>
          </cell>
          <cell r="Q89">
            <v>153.67592799999997</v>
          </cell>
          <cell r="R89">
            <v>0</v>
          </cell>
          <cell r="S89">
            <v>-52.675270999999995</v>
          </cell>
          <cell r="T89">
            <v>-52.675270999999995</v>
          </cell>
          <cell r="U89">
            <v>0</v>
          </cell>
          <cell r="V89">
            <v>183.51673399999999</v>
          </cell>
          <cell r="W89">
            <v>183.51673399999999</v>
          </cell>
        </row>
        <row r="90">
          <cell r="B90" t="str">
            <v>Mali</v>
          </cell>
          <cell r="C90">
            <v>0</v>
          </cell>
          <cell r="D90">
            <v>16.95</v>
          </cell>
          <cell r="E90">
            <v>16.95</v>
          </cell>
          <cell r="F90">
            <v>2.8682699999999999</v>
          </cell>
          <cell r="G90">
            <v>30.335999999999999</v>
          </cell>
          <cell r="H90">
            <v>33.204270000000001</v>
          </cell>
          <cell r="I90">
            <v>0</v>
          </cell>
          <cell r="J90">
            <v>8.8457260000000009</v>
          </cell>
          <cell r="K90">
            <v>8.8457260000000009</v>
          </cell>
          <cell r="L90">
            <v>0</v>
          </cell>
          <cell r="M90">
            <v>410.671134</v>
          </cell>
          <cell r="N90">
            <v>410.671134</v>
          </cell>
          <cell r="O90">
            <v>0</v>
          </cell>
          <cell r="P90">
            <v>1028.8890999999999</v>
          </cell>
          <cell r="Q90">
            <v>1028.8890999999999</v>
          </cell>
          <cell r="R90">
            <v>215.74618999999996</v>
          </cell>
          <cell r="S90">
            <v>1886.0207310000001</v>
          </cell>
          <cell r="T90">
            <v>2101.7669209999999</v>
          </cell>
          <cell r="U90">
            <v>-8013.9062200000008</v>
          </cell>
          <cell r="V90">
            <v>1811.0493679999997</v>
          </cell>
          <cell r="W90">
            <v>-6202.8568520000008</v>
          </cell>
        </row>
        <row r="91">
          <cell r="B91" t="str">
            <v>Marshall Islands</v>
          </cell>
          <cell r="C91">
            <v>0</v>
          </cell>
          <cell r="D91">
            <v>0</v>
          </cell>
          <cell r="E91">
            <v>0</v>
          </cell>
          <cell r="F91">
            <v>0</v>
          </cell>
          <cell r="G91">
            <v>0</v>
          </cell>
          <cell r="H91">
            <v>0</v>
          </cell>
          <cell r="I91">
            <v>0</v>
          </cell>
          <cell r="J91">
            <v>6.5215100000000001</v>
          </cell>
          <cell r="K91">
            <v>6.5215100000000001</v>
          </cell>
          <cell r="L91">
            <v>0</v>
          </cell>
          <cell r="M91">
            <v>5.3900299999999994</v>
          </cell>
          <cell r="N91">
            <v>5.3900299999999994</v>
          </cell>
          <cell r="O91">
            <v>0</v>
          </cell>
          <cell r="P91">
            <v>2.0129999999999999</v>
          </cell>
          <cell r="Q91">
            <v>2.0129999999999999</v>
          </cell>
          <cell r="R91">
            <v>0</v>
          </cell>
          <cell r="S91">
            <v>0</v>
          </cell>
          <cell r="T91">
            <v>0</v>
          </cell>
          <cell r="U91">
            <v>0</v>
          </cell>
          <cell r="V91">
            <v>0</v>
          </cell>
          <cell r="W91">
            <v>0</v>
          </cell>
        </row>
        <row r="92">
          <cell r="B92" t="str">
            <v>Mauritania</v>
          </cell>
          <cell r="C92">
            <v>0</v>
          </cell>
          <cell r="D92">
            <v>496.87</v>
          </cell>
          <cell r="E92">
            <v>496.87</v>
          </cell>
          <cell r="F92">
            <v>0</v>
          </cell>
          <cell r="G92">
            <v>0</v>
          </cell>
          <cell r="H92">
            <v>0</v>
          </cell>
          <cell r="I92">
            <v>0</v>
          </cell>
          <cell r="J92">
            <v>903.90085099999999</v>
          </cell>
          <cell r="K92">
            <v>903.90085099999999</v>
          </cell>
          <cell r="L92">
            <v>0</v>
          </cell>
          <cell r="M92">
            <v>131.37703999999999</v>
          </cell>
          <cell r="N92">
            <v>131.37703999999999</v>
          </cell>
          <cell r="O92">
            <v>0</v>
          </cell>
          <cell r="P92">
            <v>115.09276800000004</v>
          </cell>
          <cell r="Q92">
            <v>115.09276800000004</v>
          </cell>
          <cell r="R92">
            <v>330</v>
          </cell>
          <cell r="S92">
            <v>241.24433500000001</v>
          </cell>
          <cell r="T92">
            <v>571.24433499999998</v>
          </cell>
          <cell r="U92">
            <v>0</v>
          </cell>
          <cell r="V92">
            <v>118.624212</v>
          </cell>
          <cell r="W92">
            <v>118.624212</v>
          </cell>
        </row>
        <row r="93">
          <cell r="B93" t="str">
            <v>Mauritius</v>
          </cell>
          <cell r="C93">
            <v>15.44</v>
          </cell>
          <cell r="D93">
            <v>13275.68</v>
          </cell>
          <cell r="E93">
            <v>13291.12</v>
          </cell>
          <cell r="F93">
            <v>0</v>
          </cell>
          <cell r="G93">
            <v>3689.11031</v>
          </cell>
          <cell r="H93">
            <v>3689.11031</v>
          </cell>
          <cell r="I93">
            <v>0</v>
          </cell>
          <cell r="J93">
            <v>8445.2211640000005</v>
          </cell>
          <cell r="K93">
            <v>8445.2211640000005</v>
          </cell>
          <cell r="L93">
            <v>0</v>
          </cell>
          <cell r="M93">
            <v>20.709451000000012</v>
          </cell>
          <cell r="N93">
            <v>20.709451000000012</v>
          </cell>
          <cell r="O93">
            <v>0</v>
          </cell>
          <cell r="P93">
            <v>328.60462199999989</v>
          </cell>
          <cell r="Q93">
            <v>328.60462199999989</v>
          </cell>
          <cell r="R93">
            <v>0</v>
          </cell>
          <cell r="S93">
            <v>744.62618900000041</v>
          </cell>
          <cell r="T93">
            <v>744.62618900000041</v>
          </cell>
          <cell r="U93">
            <v>0</v>
          </cell>
          <cell r="V93">
            <v>777.01947899999993</v>
          </cell>
          <cell r="W93">
            <v>777.01947899999993</v>
          </cell>
        </row>
        <row r="94">
          <cell r="B94" t="str">
            <v>Mexico</v>
          </cell>
          <cell r="C94">
            <v>0</v>
          </cell>
          <cell r="D94">
            <v>7450.569999999997</v>
          </cell>
          <cell r="E94">
            <v>7450.569999999997</v>
          </cell>
          <cell r="F94">
            <v>0</v>
          </cell>
          <cell r="G94">
            <v>6093.1173100000015</v>
          </cell>
          <cell r="H94">
            <v>6093.1173100000015</v>
          </cell>
          <cell r="I94">
            <v>0</v>
          </cell>
          <cell r="J94">
            <v>3590.1426870000014</v>
          </cell>
          <cell r="K94">
            <v>3590.1426870000014</v>
          </cell>
          <cell r="L94">
            <v>0</v>
          </cell>
          <cell r="M94">
            <v>3713.4819160000006</v>
          </cell>
          <cell r="N94">
            <v>3713.4819160000006</v>
          </cell>
          <cell r="O94">
            <v>0</v>
          </cell>
          <cell r="P94">
            <v>5725.737138999998</v>
          </cell>
          <cell r="Q94">
            <v>5725.737138999998</v>
          </cell>
          <cell r="R94">
            <v>0</v>
          </cell>
          <cell r="S94">
            <v>-958.6741689999991</v>
          </cell>
          <cell r="T94">
            <v>-958.6741689999991</v>
          </cell>
          <cell r="U94">
            <v>0</v>
          </cell>
          <cell r="V94">
            <v>12926.957446</v>
          </cell>
          <cell r="W94">
            <v>12926.957446</v>
          </cell>
        </row>
        <row r="95">
          <cell r="B95" t="str">
            <v>Middle East, regional</v>
          </cell>
          <cell r="C95">
            <v>3774.34</v>
          </cell>
          <cell r="D95">
            <v>68.809999999999988</v>
          </cell>
          <cell r="E95">
            <v>3843.15</v>
          </cell>
          <cell r="F95">
            <v>3629.1510000000003</v>
          </cell>
          <cell r="G95">
            <v>2883.4507199999998</v>
          </cell>
          <cell r="H95">
            <v>6512.6017200000006</v>
          </cell>
          <cell r="I95">
            <v>3427.01469</v>
          </cell>
          <cell r="J95">
            <v>19.615708000000001</v>
          </cell>
          <cell r="K95">
            <v>3446.6303979999998</v>
          </cell>
          <cell r="L95">
            <v>32397.030600000002</v>
          </cell>
          <cell r="M95">
            <v>75.160540999999995</v>
          </cell>
          <cell r="N95">
            <v>32472.191141000003</v>
          </cell>
          <cell r="O95">
            <v>182165.27499000001</v>
          </cell>
          <cell r="P95">
            <v>6.8191100000000002</v>
          </cell>
          <cell r="Q95">
            <v>182172.09410000002</v>
          </cell>
          <cell r="R95">
            <v>148604.09259999997</v>
          </cell>
          <cell r="S95">
            <v>0</v>
          </cell>
          <cell r="T95">
            <v>148604.09259999997</v>
          </cell>
          <cell r="U95">
            <v>16597.166179999997</v>
          </cell>
          <cell r="V95">
            <v>3875.1288945595725</v>
          </cell>
          <cell r="W95">
            <v>20472.29507455957</v>
          </cell>
        </row>
        <row r="96">
          <cell r="B96" t="str">
            <v>Moldova</v>
          </cell>
          <cell r="C96">
            <v>1643.6799999999998</v>
          </cell>
          <cell r="D96">
            <v>414.84000000000003</v>
          </cell>
          <cell r="E96">
            <v>2058.52</v>
          </cell>
          <cell r="F96">
            <v>9196.1578999999983</v>
          </cell>
          <cell r="G96">
            <v>168.95363000000003</v>
          </cell>
          <cell r="H96">
            <v>9365.1115299999983</v>
          </cell>
          <cell r="I96">
            <v>1349.05429</v>
          </cell>
          <cell r="J96">
            <v>167.414503</v>
          </cell>
          <cell r="K96">
            <v>1516.468793</v>
          </cell>
          <cell r="L96">
            <v>0</v>
          </cell>
          <cell r="M96">
            <v>1180.625104</v>
          </cell>
          <cell r="N96">
            <v>1180.625104</v>
          </cell>
          <cell r="O96">
            <v>0</v>
          </cell>
          <cell r="P96">
            <v>1072.0164159999997</v>
          </cell>
          <cell r="Q96">
            <v>1072.0164159999997</v>
          </cell>
          <cell r="R96">
            <v>0</v>
          </cell>
          <cell r="S96">
            <v>1463.5933359999999</v>
          </cell>
          <cell r="T96">
            <v>1463.5933359999999</v>
          </cell>
          <cell r="U96">
            <v>0</v>
          </cell>
          <cell r="V96">
            <v>1292.487057</v>
          </cell>
          <cell r="W96">
            <v>1292.487057</v>
          </cell>
        </row>
        <row r="97">
          <cell r="B97" t="str">
            <v>Mongolia</v>
          </cell>
          <cell r="C97">
            <v>330.84</v>
          </cell>
          <cell r="D97">
            <v>124.12000000000003</v>
          </cell>
          <cell r="E97">
            <v>454.96000000000004</v>
          </cell>
          <cell r="F97">
            <v>374.96066000000002</v>
          </cell>
          <cell r="G97">
            <v>162.96408000000002</v>
          </cell>
          <cell r="H97">
            <v>537.92474000000004</v>
          </cell>
          <cell r="I97">
            <v>0</v>
          </cell>
          <cell r="J97">
            <v>110.568664</v>
          </cell>
          <cell r="K97">
            <v>110.568664</v>
          </cell>
          <cell r="L97">
            <v>476.64816999999999</v>
          </cell>
          <cell r="M97">
            <v>2456.2058250000005</v>
          </cell>
          <cell r="N97">
            <v>2932.8539950000004</v>
          </cell>
          <cell r="O97">
            <v>0</v>
          </cell>
          <cell r="P97">
            <v>427.21512600000005</v>
          </cell>
          <cell r="Q97">
            <v>427.21512600000005</v>
          </cell>
          <cell r="R97">
            <v>0</v>
          </cell>
          <cell r="S97">
            <v>444.28477800000007</v>
          </cell>
          <cell r="T97">
            <v>444.28477800000007</v>
          </cell>
          <cell r="U97">
            <v>0</v>
          </cell>
          <cell r="V97">
            <v>633.22529000000009</v>
          </cell>
          <cell r="W97">
            <v>633.22529000000009</v>
          </cell>
        </row>
        <row r="98">
          <cell r="B98" t="str">
            <v>Montenegro</v>
          </cell>
          <cell r="C98">
            <v>0</v>
          </cell>
          <cell r="D98">
            <v>291.61</v>
          </cell>
          <cell r="E98">
            <v>291.61</v>
          </cell>
          <cell r="F98">
            <v>0</v>
          </cell>
          <cell r="G98">
            <v>135.11034999999998</v>
          </cell>
          <cell r="H98">
            <v>135.11034999999998</v>
          </cell>
          <cell r="I98">
            <v>0</v>
          </cell>
          <cell r="J98">
            <v>203.37762899999998</v>
          </cell>
          <cell r="K98">
            <v>203.37762899999998</v>
          </cell>
          <cell r="L98">
            <v>0</v>
          </cell>
          <cell r="M98">
            <v>487.86412899999993</v>
          </cell>
          <cell r="N98">
            <v>487.86412899999993</v>
          </cell>
          <cell r="O98">
            <v>0</v>
          </cell>
          <cell r="P98">
            <v>540.11685299999988</v>
          </cell>
          <cell r="Q98">
            <v>540.11685299999988</v>
          </cell>
          <cell r="R98">
            <v>0</v>
          </cell>
          <cell r="S98">
            <v>506.54005999999998</v>
          </cell>
          <cell r="T98">
            <v>506.54005999999998</v>
          </cell>
          <cell r="U98">
            <v>0</v>
          </cell>
          <cell r="V98">
            <v>1010.9117959999999</v>
          </cell>
          <cell r="W98">
            <v>1010.9117959999999</v>
          </cell>
        </row>
        <row r="99">
          <cell r="B99" t="str">
            <v>Montserrat</v>
          </cell>
          <cell r="C99">
            <v>23797.680000000004</v>
          </cell>
          <cell r="D99">
            <v>60.53</v>
          </cell>
          <cell r="E99">
            <v>23858.210000000003</v>
          </cell>
          <cell r="F99">
            <v>10617.10576</v>
          </cell>
          <cell r="G99">
            <v>119.36413999999999</v>
          </cell>
          <cell r="H99">
            <v>10736.4699</v>
          </cell>
          <cell r="I99">
            <v>27618.706530000003</v>
          </cell>
          <cell r="J99">
            <v>125.04999999999998</v>
          </cell>
          <cell r="K99">
            <v>27743.756530000002</v>
          </cell>
          <cell r="L99">
            <v>20630.575239999998</v>
          </cell>
          <cell r="M99">
            <v>634.84352200000001</v>
          </cell>
          <cell r="N99">
            <v>21265.418761999998</v>
          </cell>
          <cell r="O99">
            <v>30629.361410000001</v>
          </cell>
          <cell r="P99">
            <v>593.10348599999998</v>
          </cell>
          <cell r="Q99">
            <v>31222.464896000001</v>
          </cell>
          <cell r="R99">
            <v>19594.939709999995</v>
          </cell>
          <cell r="S99">
            <v>707.12080000000014</v>
          </cell>
          <cell r="T99">
            <v>20302.060509999996</v>
          </cell>
          <cell r="U99">
            <v>32276.104870000006</v>
          </cell>
          <cell r="V99">
            <v>831.47321099999999</v>
          </cell>
          <cell r="W99">
            <v>33107.578081000007</v>
          </cell>
        </row>
        <row r="100">
          <cell r="B100" t="str">
            <v>Morocco</v>
          </cell>
          <cell r="C100">
            <v>0</v>
          </cell>
          <cell r="D100">
            <v>3039.71</v>
          </cell>
          <cell r="E100">
            <v>3039.71</v>
          </cell>
          <cell r="F100">
            <v>0</v>
          </cell>
          <cell r="G100">
            <v>2083.4051800000007</v>
          </cell>
          <cell r="H100">
            <v>2083.4051800000007</v>
          </cell>
          <cell r="I100">
            <v>0</v>
          </cell>
          <cell r="J100">
            <v>2729.7617289999998</v>
          </cell>
          <cell r="K100">
            <v>2729.7617289999998</v>
          </cell>
          <cell r="L100">
            <v>0</v>
          </cell>
          <cell r="M100">
            <v>5437.8482140000015</v>
          </cell>
          <cell r="N100">
            <v>5437.8482140000015</v>
          </cell>
          <cell r="O100">
            <v>0</v>
          </cell>
          <cell r="P100">
            <v>3832.0376189999993</v>
          </cell>
          <cell r="Q100">
            <v>3832.0376189999993</v>
          </cell>
          <cell r="R100">
            <v>0</v>
          </cell>
          <cell r="S100">
            <v>7968.8607779999993</v>
          </cell>
          <cell r="T100">
            <v>7968.8607779999993</v>
          </cell>
          <cell r="U100">
            <v>0</v>
          </cell>
          <cell r="V100">
            <v>3573.932585</v>
          </cell>
          <cell r="W100">
            <v>3573.932585</v>
          </cell>
        </row>
        <row r="101">
          <cell r="B101" t="str">
            <v>Mozambique</v>
          </cell>
          <cell r="C101">
            <v>34736.67</v>
          </cell>
          <cell r="D101">
            <v>409.97999999999996</v>
          </cell>
          <cell r="E101">
            <v>35146.65</v>
          </cell>
          <cell r="F101">
            <v>67091.940550000028</v>
          </cell>
          <cell r="G101">
            <v>520.82868000000008</v>
          </cell>
          <cell r="H101">
            <v>67612.769230000034</v>
          </cell>
          <cell r="I101">
            <v>118984.44954000002</v>
          </cell>
          <cell r="J101">
            <v>-2706.2074900000007</v>
          </cell>
          <cell r="K101">
            <v>116278.24205000002</v>
          </cell>
          <cell r="L101">
            <v>83972.596039999989</v>
          </cell>
          <cell r="M101">
            <v>-2192.3185920000001</v>
          </cell>
          <cell r="N101">
            <v>81780.277447999993</v>
          </cell>
          <cell r="O101">
            <v>77563.096439999994</v>
          </cell>
          <cell r="P101">
            <v>1168.5527669999997</v>
          </cell>
          <cell r="Q101">
            <v>78731.649206999995</v>
          </cell>
          <cell r="R101">
            <v>81807.903309999994</v>
          </cell>
          <cell r="S101">
            <v>2158.6020129999993</v>
          </cell>
          <cell r="T101">
            <v>83966.50532299999</v>
          </cell>
          <cell r="U101">
            <v>48899.908679999993</v>
          </cell>
          <cell r="V101">
            <v>1583.1979950000002</v>
          </cell>
          <cell r="W101">
            <v>50483.106674999995</v>
          </cell>
        </row>
        <row r="102">
          <cell r="B102" t="str">
            <v>Myanmar</v>
          </cell>
          <cell r="C102">
            <v>33153.67</v>
          </cell>
          <cell r="D102">
            <v>842.23</v>
          </cell>
          <cell r="E102">
            <v>33995.9</v>
          </cell>
          <cell r="F102">
            <v>27546.349230000003</v>
          </cell>
          <cell r="G102">
            <v>1052.9426500000002</v>
          </cell>
          <cell r="H102">
            <v>28599.291880000004</v>
          </cell>
          <cell r="I102">
            <v>38083.531740000006</v>
          </cell>
          <cell r="J102">
            <v>719.54865299999994</v>
          </cell>
          <cell r="K102">
            <v>38803.080393000004</v>
          </cell>
          <cell r="L102">
            <v>28889.236039999996</v>
          </cell>
          <cell r="M102">
            <v>1434.4649979999999</v>
          </cell>
          <cell r="N102">
            <v>30323.701037999996</v>
          </cell>
          <cell r="O102">
            <v>71133.881160000004</v>
          </cell>
          <cell r="P102">
            <v>28525.489285900003</v>
          </cell>
          <cell r="Q102">
            <v>99659.370445900015</v>
          </cell>
          <cell r="R102">
            <v>69970.65986</v>
          </cell>
          <cell r="S102">
            <v>3307.2818539999998</v>
          </cell>
          <cell r="T102">
            <v>73277.941714000001</v>
          </cell>
          <cell r="U102">
            <v>102388.34022999999</v>
          </cell>
          <cell r="V102">
            <v>11506.612372999996</v>
          </cell>
          <cell r="W102">
            <v>113894.95260299998</v>
          </cell>
        </row>
        <row r="103">
          <cell r="B103" t="str">
            <v>Namibia</v>
          </cell>
          <cell r="C103">
            <v>259.84000000000003</v>
          </cell>
          <cell r="D103">
            <v>178.24</v>
          </cell>
          <cell r="E103">
            <v>438.08000000000004</v>
          </cell>
          <cell r="F103">
            <v>0</v>
          </cell>
          <cell r="G103">
            <v>362.45359000000002</v>
          </cell>
          <cell r="H103">
            <v>362.45359000000002</v>
          </cell>
          <cell r="I103">
            <v>0</v>
          </cell>
          <cell r="J103">
            <v>-451.85801999999995</v>
          </cell>
          <cell r="K103">
            <v>-451.85801999999995</v>
          </cell>
          <cell r="L103">
            <v>0</v>
          </cell>
          <cell r="M103">
            <v>190.06481300000002</v>
          </cell>
          <cell r="N103">
            <v>190.06481300000002</v>
          </cell>
          <cell r="O103">
            <v>0</v>
          </cell>
          <cell r="P103">
            <v>250.38099200000002</v>
          </cell>
          <cell r="Q103">
            <v>250.38099200000002</v>
          </cell>
          <cell r="R103">
            <v>0</v>
          </cell>
          <cell r="S103">
            <v>285.18687999999997</v>
          </cell>
          <cell r="T103">
            <v>285.18687999999997</v>
          </cell>
          <cell r="U103">
            <v>0</v>
          </cell>
          <cell r="V103">
            <v>296.98160300000001</v>
          </cell>
          <cell r="W103">
            <v>296.98160300000001</v>
          </cell>
        </row>
        <row r="104">
          <cell r="B104" t="str">
            <v>Nauru</v>
          </cell>
          <cell r="C104">
            <v>0</v>
          </cell>
          <cell r="D104">
            <v>0</v>
          </cell>
          <cell r="E104">
            <v>0</v>
          </cell>
          <cell r="F104">
            <v>0</v>
          </cell>
          <cell r="G104">
            <v>8</v>
          </cell>
          <cell r="H104">
            <v>8</v>
          </cell>
          <cell r="I104">
            <v>0</v>
          </cell>
          <cell r="J104">
            <v>0</v>
          </cell>
          <cell r="K104">
            <v>0</v>
          </cell>
          <cell r="L104">
            <v>0</v>
          </cell>
          <cell r="M104">
            <v>0</v>
          </cell>
          <cell r="N104">
            <v>0</v>
          </cell>
          <cell r="O104">
            <v>0</v>
          </cell>
          <cell r="P104">
            <v>0</v>
          </cell>
          <cell r="Q104">
            <v>0</v>
          </cell>
          <cell r="R104">
            <v>0</v>
          </cell>
          <cell r="S104">
            <v>15</v>
          </cell>
          <cell r="T104">
            <v>15</v>
          </cell>
          <cell r="U104">
            <v>0</v>
          </cell>
          <cell r="V104">
            <v>0</v>
          </cell>
          <cell r="W104">
            <v>0</v>
          </cell>
        </row>
        <row r="105">
          <cell r="B105" t="str">
            <v>Nepal</v>
          </cell>
          <cell r="C105">
            <v>64467.060000000012</v>
          </cell>
          <cell r="D105">
            <v>1625.1500000000003</v>
          </cell>
          <cell r="E105">
            <v>66092.210000000006</v>
          </cell>
          <cell r="F105">
            <v>66984.373379999975</v>
          </cell>
          <cell r="G105">
            <v>1126.1018899999999</v>
          </cell>
          <cell r="H105">
            <v>68110.475269999981</v>
          </cell>
          <cell r="I105">
            <v>64358.54632999999</v>
          </cell>
          <cell r="J105">
            <v>558.79900899999996</v>
          </cell>
          <cell r="K105">
            <v>64917.345338999992</v>
          </cell>
          <cell r="L105">
            <v>66590.931239999991</v>
          </cell>
          <cell r="M105">
            <v>2911.2259570000001</v>
          </cell>
          <cell r="N105">
            <v>69502.157196999993</v>
          </cell>
          <cell r="O105">
            <v>90399.111299999975</v>
          </cell>
          <cell r="P105">
            <v>2930.5100200000011</v>
          </cell>
          <cell r="Q105">
            <v>93329.621319999977</v>
          </cell>
          <cell r="R105">
            <v>109843.63737000004</v>
          </cell>
          <cell r="S105">
            <v>2054.8057319999998</v>
          </cell>
          <cell r="T105">
            <v>111898.44310200003</v>
          </cell>
          <cell r="U105">
            <v>81424.138919999998</v>
          </cell>
          <cell r="V105">
            <v>6785.9060490000002</v>
          </cell>
          <cell r="W105">
            <v>88210.044968999995</v>
          </cell>
        </row>
        <row r="106">
          <cell r="B106" t="str">
            <v>Nicaragua</v>
          </cell>
          <cell r="C106">
            <v>4493.5200000000004</v>
          </cell>
          <cell r="D106">
            <v>26.330000000000002</v>
          </cell>
          <cell r="E106">
            <v>4519.8500000000004</v>
          </cell>
          <cell r="F106">
            <v>4694.6007300000001</v>
          </cell>
          <cell r="G106">
            <v>0</v>
          </cell>
          <cell r="H106">
            <v>4694.6007300000001</v>
          </cell>
          <cell r="I106">
            <v>0</v>
          </cell>
          <cell r="J106">
            <v>17.560679999999998</v>
          </cell>
          <cell r="K106">
            <v>17.560679999999998</v>
          </cell>
          <cell r="L106">
            <v>0</v>
          </cell>
          <cell r="M106">
            <v>11403.727337999997</v>
          </cell>
          <cell r="N106">
            <v>11403.727337999997</v>
          </cell>
          <cell r="O106">
            <v>0</v>
          </cell>
          <cell r="P106">
            <v>52.150358043000011</v>
          </cell>
          <cell r="Q106">
            <v>52.150358043000011</v>
          </cell>
          <cell r="R106">
            <v>0</v>
          </cell>
          <cell r="S106">
            <v>73.692341000000013</v>
          </cell>
          <cell r="T106">
            <v>73.692341000000013</v>
          </cell>
          <cell r="U106">
            <v>0</v>
          </cell>
          <cell r="V106">
            <v>159.85160900000002</v>
          </cell>
          <cell r="W106">
            <v>159.85160900000002</v>
          </cell>
        </row>
        <row r="107">
          <cell r="B107" t="str">
            <v>Niger</v>
          </cell>
          <cell r="C107">
            <v>3969.4999999999995</v>
          </cell>
          <cell r="D107">
            <v>0</v>
          </cell>
          <cell r="E107">
            <v>3969.4999999999995</v>
          </cell>
          <cell r="F107">
            <v>2060.5363400000001</v>
          </cell>
          <cell r="G107">
            <v>0</v>
          </cell>
          <cell r="H107">
            <v>2060.5363400000001</v>
          </cell>
          <cell r="I107">
            <v>368.45460000000003</v>
          </cell>
          <cell r="J107">
            <v>0</v>
          </cell>
          <cell r="K107">
            <v>368.45460000000003</v>
          </cell>
          <cell r="L107">
            <v>32.576700000000002</v>
          </cell>
          <cell r="M107">
            <v>5.5976299999999997</v>
          </cell>
          <cell r="N107">
            <v>38.174330000000005</v>
          </cell>
          <cell r="O107">
            <v>0</v>
          </cell>
          <cell r="P107">
            <v>0</v>
          </cell>
          <cell r="Q107">
            <v>0</v>
          </cell>
          <cell r="R107">
            <v>0</v>
          </cell>
          <cell r="S107">
            <v>110.090945</v>
          </cell>
          <cell r="T107">
            <v>110.090945</v>
          </cell>
          <cell r="U107">
            <v>0</v>
          </cell>
          <cell r="V107">
            <v>0</v>
          </cell>
          <cell r="W107">
            <v>0</v>
          </cell>
        </row>
        <row r="108">
          <cell r="B108" t="str">
            <v>Nigeria</v>
          </cell>
          <cell r="C108">
            <v>116698.42</v>
          </cell>
          <cell r="D108">
            <v>4578.2400000000025</v>
          </cell>
          <cell r="E108">
            <v>121276.66</v>
          </cell>
          <cell r="F108">
            <v>138533.46779999993</v>
          </cell>
          <cell r="G108">
            <v>32801.766202999999</v>
          </cell>
          <cell r="H108">
            <v>171335.23400299993</v>
          </cell>
          <cell r="I108">
            <v>158514.91185999996</v>
          </cell>
          <cell r="J108">
            <v>27913.405179999994</v>
          </cell>
          <cell r="K108">
            <v>186428.31703999997</v>
          </cell>
          <cell r="L108">
            <v>202321.91206000015</v>
          </cell>
          <cell r="M108">
            <v>-5008.6707930000066</v>
          </cell>
          <cell r="N108">
            <v>197313.24126700015</v>
          </cell>
          <cell r="O108">
            <v>239982.76689000003</v>
          </cell>
          <cell r="P108">
            <v>8750.9122334999975</v>
          </cell>
          <cell r="Q108">
            <v>248733.67912350001</v>
          </cell>
          <cell r="R108">
            <v>226409.74567999996</v>
          </cell>
          <cell r="S108">
            <v>10229.588781999997</v>
          </cell>
          <cell r="T108">
            <v>236639.33446199997</v>
          </cell>
          <cell r="U108">
            <v>253498.67155000003</v>
          </cell>
          <cell r="V108">
            <v>9186.7703219999985</v>
          </cell>
          <cell r="W108">
            <v>262685.44187200005</v>
          </cell>
        </row>
        <row r="109">
          <cell r="B109" t="str">
            <v>North &amp; Central America, regional</v>
          </cell>
          <cell r="C109">
            <v>1708.81</v>
          </cell>
          <cell r="D109">
            <v>-707.07999999999993</v>
          </cell>
          <cell r="E109">
            <v>1001.73</v>
          </cell>
          <cell r="F109">
            <v>0</v>
          </cell>
          <cell r="G109">
            <v>303.61399999999998</v>
          </cell>
          <cell r="H109">
            <v>303.61399999999998</v>
          </cell>
          <cell r="I109">
            <v>0</v>
          </cell>
          <cell r="J109">
            <v>3477.4159530000002</v>
          </cell>
          <cell r="K109">
            <v>3477.4159530000002</v>
          </cell>
          <cell r="L109">
            <v>98.329759999999993</v>
          </cell>
          <cell r="M109">
            <v>1313.3563530000001</v>
          </cell>
          <cell r="N109">
            <v>1411.6861130000002</v>
          </cell>
          <cell r="O109">
            <v>0</v>
          </cell>
          <cell r="P109">
            <v>1000.8679400000001</v>
          </cell>
          <cell r="Q109">
            <v>1000.8679400000001</v>
          </cell>
          <cell r="R109">
            <v>159.327</v>
          </cell>
          <cell r="S109">
            <v>1942.9473220000002</v>
          </cell>
          <cell r="T109">
            <v>2102.2743220000002</v>
          </cell>
          <cell r="U109">
            <v>0</v>
          </cell>
          <cell r="V109">
            <v>4375.5927660000007</v>
          </cell>
          <cell r="W109">
            <v>4375.5927660000007</v>
          </cell>
        </row>
        <row r="110">
          <cell r="B110" t="str">
            <v>North of Sahara, regional</v>
          </cell>
          <cell r="C110">
            <v>927.77</v>
          </cell>
          <cell r="D110">
            <v>0</v>
          </cell>
          <cell r="E110">
            <v>927.77</v>
          </cell>
          <cell r="F110">
            <v>23.683630000000001</v>
          </cell>
          <cell r="G110">
            <v>-1.5008699999999999</v>
          </cell>
          <cell r="H110">
            <v>22.182760000000002</v>
          </cell>
          <cell r="I110">
            <v>13246.307059999999</v>
          </cell>
          <cell r="J110">
            <v>125.8</v>
          </cell>
          <cell r="K110">
            <v>13372.107059999998</v>
          </cell>
          <cell r="L110">
            <v>-8.4703100000000013</v>
          </cell>
          <cell r="M110">
            <v>2418.5814200000004</v>
          </cell>
          <cell r="N110">
            <v>2410.1111100000003</v>
          </cell>
          <cell r="O110">
            <v>2000</v>
          </cell>
          <cell r="P110">
            <v>2019.6800870000002</v>
          </cell>
          <cell r="Q110">
            <v>4019.6800870000002</v>
          </cell>
          <cell r="R110">
            <v>9.4810000000000005E-2</v>
          </cell>
          <cell r="S110">
            <v>0</v>
          </cell>
          <cell r="T110">
            <v>9.4810000000000005E-2</v>
          </cell>
          <cell r="U110">
            <v>0</v>
          </cell>
          <cell r="V110">
            <v>62.334000000000003</v>
          </cell>
          <cell r="W110">
            <v>62.334000000000003</v>
          </cell>
        </row>
        <row r="111">
          <cell r="B111" t="str">
            <v>Oceania, regional</v>
          </cell>
          <cell r="C111">
            <v>2362.7799999999997</v>
          </cell>
          <cell r="D111">
            <v>0</v>
          </cell>
          <cell r="E111">
            <v>2362.7799999999997</v>
          </cell>
          <cell r="F111">
            <v>2814.25855</v>
          </cell>
          <cell r="G111">
            <v>141.62524000000002</v>
          </cell>
          <cell r="H111">
            <v>2955.8837899999999</v>
          </cell>
          <cell r="I111">
            <v>1907.2428599999998</v>
          </cell>
          <cell r="J111">
            <v>137.40980200000001</v>
          </cell>
          <cell r="K111">
            <v>2044.652662</v>
          </cell>
          <cell r="L111">
            <v>3199.5493699999997</v>
          </cell>
          <cell r="M111">
            <v>75.540304999999989</v>
          </cell>
          <cell r="N111">
            <v>3275.0896749999997</v>
          </cell>
          <cell r="O111">
            <v>2820.1389999999997</v>
          </cell>
          <cell r="P111">
            <v>34.82</v>
          </cell>
          <cell r="Q111">
            <v>2854.9589999999998</v>
          </cell>
          <cell r="R111">
            <v>3666.5932000000003</v>
          </cell>
          <cell r="S111">
            <v>700.81346800000006</v>
          </cell>
          <cell r="T111">
            <v>4367.4066680000005</v>
          </cell>
          <cell r="U111">
            <v>2907.078</v>
          </cell>
          <cell r="V111">
            <v>166.19429999999997</v>
          </cell>
          <cell r="W111">
            <v>3073.2723000000001</v>
          </cell>
        </row>
        <row r="112">
          <cell r="B112" t="str">
            <v>Oman</v>
          </cell>
          <cell r="C112">
            <v>0</v>
          </cell>
          <cell r="D112">
            <v>410.33000000000004</v>
          </cell>
          <cell r="E112">
            <v>410.33000000000004</v>
          </cell>
          <cell r="F112">
            <v>0</v>
          </cell>
          <cell r="G112">
            <v>601.54640999999992</v>
          </cell>
          <cell r="H112">
            <v>601.54640999999992</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B113" t="str">
            <v>Pakistan</v>
          </cell>
          <cell r="C113">
            <v>128820.19000000002</v>
          </cell>
          <cell r="D113">
            <v>10505.779999999999</v>
          </cell>
          <cell r="E113">
            <v>139325.97000000003</v>
          </cell>
          <cell r="F113">
            <v>184359.86693999998</v>
          </cell>
          <cell r="G113">
            <v>8922.1854079999994</v>
          </cell>
          <cell r="H113">
            <v>193282.05234799997</v>
          </cell>
          <cell r="I113">
            <v>197114.80570999999</v>
          </cell>
          <cell r="J113">
            <v>9733.7679900000039</v>
          </cell>
          <cell r="K113">
            <v>206848.57369999998</v>
          </cell>
          <cell r="L113">
            <v>170746.02197000003</v>
          </cell>
          <cell r="M113">
            <v>18471.714859999993</v>
          </cell>
          <cell r="N113">
            <v>189217.73683000001</v>
          </cell>
          <cell r="O113">
            <v>317000.32036999991</v>
          </cell>
          <cell r="P113">
            <v>21219.278572700001</v>
          </cell>
          <cell r="Q113">
            <v>338219.5989426999</v>
          </cell>
          <cell r="R113">
            <v>240360.88923000003</v>
          </cell>
          <cell r="S113">
            <v>25963.391089000004</v>
          </cell>
          <cell r="T113">
            <v>266324.28031900001</v>
          </cell>
          <cell r="U113">
            <v>351378.79164000001</v>
          </cell>
          <cell r="V113">
            <v>22403.773816000001</v>
          </cell>
          <cell r="W113">
            <v>373782.56545600004</v>
          </cell>
        </row>
        <row r="114">
          <cell r="B114" t="str">
            <v>Palau</v>
          </cell>
          <cell r="C114">
            <v>0</v>
          </cell>
          <cell r="D114">
            <v>0</v>
          </cell>
          <cell r="E114">
            <v>0</v>
          </cell>
          <cell r="F114">
            <v>0</v>
          </cell>
          <cell r="G114">
            <v>11.965</v>
          </cell>
          <cell r="H114">
            <v>11.965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B115" t="str">
            <v>Panama</v>
          </cell>
          <cell r="C115">
            <v>0</v>
          </cell>
          <cell r="D115">
            <v>47.68</v>
          </cell>
          <cell r="E115">
            <v>47.68</v>
          </cell>
          <cell r="F115">
            <v>0</v>
          </cell>
          <cell r="G115">
            <v>26.408000000000001</v>
          </cell>
          <cell r="H115">
            <v>26.408000000000001</v>
          </cell>
          <cell r="I115">
            <v>0</v>
          </cell>
          <cell r="J115">
            <v>122.99576599999999</v>
          </cell>
          <cell r="K115">
            <v>122.99576599999999</v>
          </cell>
          <cell r="L115">
            <v>0</v>
          </cell>
          <cell r="M115">
            <v>433.85606400000006</v>
          </cell>
          <cell r="N115">
            <v>433.85606400000006</v>
          </cell>
          <cell r="O115">
            <v>0</v>
          </cell>
          <cell r="P115">
            <v>420.89908476599999</v>
          </cell>
          <cell r="Q115">
            <v>420.89908476599999</v>
          </cell>
          <cell r="R115">
            <v>0</v>
          </cell>
          <cell r="S115">
            <v>447.7070920000001</v>
          </cell>
          <cell r="T115">
            <v>447.7070920000001</v>
          </cell>
          <cell r="U115">
            <v>0</v>
          </cell>
          <cell r="V115">
            <v>1871.4432879999999</v>
          </cell>
          <cell r="W115">
            <v>1871.4432879999999</v>
          </cell>
        </row>
        <row r="116">
          <cell r="B116" t="str">
            <v>Papua New Guinea</v>
          </cell>
          <cell r="C116">
            <v>193.42</v>
          </cell>
          <cell r="D116">
            <v>431.26000000000005</v>
          </cell>
          <cell r="E116">
            <v>624.68000000000006</v>
          </cell>
          <cell r="F116">
            <v>1.0354000000000001</v>
          </cell>
          <cell r="G116">
            <v>667.73010999999997</v>
          </cell>
          <cell r="H116">
            <v>668.76550999999995</v>
          </cell>
          <cell r="I116">
            <v>0</v>
          </cell>
          <cell r="J116">
            <v>-199.85437500000003</v>
          </cell>
          <cell r="K116">
            <v>-199.85437500000003</v>
          </cell>
          <cell r="L116">
            <v>0</v>
          </cell>
          <cell r="M116">
            <v>1328.193522</v>
          </cell>
          <cell r="N116">
            <v>1328.193522</v>
          </cell>
          <cell r="O116">
            <v>0</v>
          </cell>
          <cell r="P116">
            <v>593.34336300000007</v>
          </cell>
          <cell r="Q116">
            <v>593.34336300000007</v>
          </cell>
          <cell r="R116">
            <v>0</v>
          </cell>
          <cell r="S116">
            <v>1096.9357010000001</v>
          </cell>
          <cell r="T116">
            <v>1096.9357010000001</v>
          </cell>
          <cell r="U116">
            <v>0</v>
          </cell>
          <cell r="V116">
            <v>947.18403100000012</v>
          </cell>
          <cell r="W116">
            <v>947.18403100000012</v>
          </cell>
        </row>
        <row r="117">
          <cell r="B117" t="str">
            <v>Paraguay</v>
          </cell>
          <cell r="C117">
            <v>0</v>
          </cell>
          <cell r="D117">
            <v>26.85</v>
          </cell>
          <cell r="E117">
            <v>26.85</v>
          </cell>
          <cell r="F117">
            <v>0</v>
          </cell>
          <cell r="G117">
            <v>7.2430000000000003</v>
          </cell>
          <cell r="H117">
            <v>7.2430000000000003</v>
          </cell>
          <cell r="I117">
            <v>0</v>
          </cell>
          <cell r="J117">
            <v>28.896184000000005</v>
          </cell>
          <cell r="K117">
            <v>28.896184000000005</v>
          </cell>
          <cell r="L117">
            <v>0</v>
          </cell>
          <cell r="M117">
            <v>75.572767999999996</v>
          </cell>
          <cell r="N117">
            <v>75.572767999999996</v>
          </cell>
          <cell r="O117">
            <v>0</v>
          </cell>
          <cell r="P117">
            <v>74.600794000000008</v>
          </cell>
          <cell r="Q117">
            <v>74.600794000000008</v>
          </cell>
          <cell r="R117">
            <v>0</v>
          </cell>
          <cell r="S117">
            <v>149.87529300000003</v>
          </cell>
          <cell r="T117">
            <v>149.87529300000003</v>
          </cell>
          <cell r="U117">
            <v>0</v>
          </cell>
          <cell r="V117">
            <v>488.34743900000001</v>
          </cell>
          <cell r="W117">
            <v>488.34743900000001</v>
          </cell>
        </row>
        <row r="118">
          <cell r="B118" t="str">
            <v>Peru</v>
          </cell>
          <cell r="C118">
            <v>271.60000000000002</v>
          </cell>
          <cell r="D118">
            <v>412.14</v>
          </cell>
          <cell r="E118">
            <v>683.74</v>
          </cell>
          <cell r="F118">
            <v>101.91889999999999</v>
          </cell>
          <cell r="G118">
            <v>717.71172000000001</v>
          </cell>
          <cell r="H118">
            <v>819.63062000000002</v>
          </cell>
          <cell r="I118">
            <v>0</v>
          </cell>
          <cell r="J118">
            <v>371.65288799999996</v>
          </cell>
          <cell r="K118">
            <v>371.65288799999996</v>
          </cell>
          <cell r="L118">
            <v>0</v>
          </cell>
          <cell r="M118">
            <v>2688.0861349999996</v>
          </cell>
          <cell r="N118">
            <v>2688.0861349999996</v>
          </cell>
          <cell r="O118">
            <v>0</v>
          </cell>
          <cell r="P118">
            <v>2108.5505559999997</v>
          </cell>
          <cell r="Q118">
            <v>2108.5505559999997</v>
          </cell>
          <cell r="R118">
            <v>0</v>
          </cell>
          <cell r="S118">
            <v>10.851723999999733</v>
          </cell>
          <cell r="T118">
            <v>10.851723999999733</v>
          </cell>
          <cell r="U118">
            <v>0</v>
          </cell>
          <cell r="V118">
            <v>2158.1519189999999</v>
          </cell>
          <cell r="W118">
            <v>2158.1519189999999</v>
          </cell>
        </row>
        <row r="119">
          <cell r="B119" t="str">
            <v>Philippines</v>
          </cell>
          <cell r="C119">
            <v>509.43</v>
          </cell>
          <cell r="D119">
            <v>2303.3299999999995</v>
          </cell>
          <cell r="E119">
            <v>2812.7599999999993</v>
          </cell>
          <cell r="F119">
            <v>-2.9697700000000005</v>
          </cell>
          <cell r="G119">
            <v>379.7843400000001</v>
          </cell>
          <cell r="H119">
            <v>376.81457000000012</v>
          </cell>
          <cell r="I119">
            <v>0</v>
          </cell>
          <cell r="J119">
            <v>1294.2388779999999</v>
          </cell>
          <cell r="K119">
            <v>1294.2388779999999</v>
          </cell>
          <cell r="L119">
            <v>0</v>
          </cell>
          <cell r="M119">
            <v>1664.3234469999995</v>
          </cell>
          <cell r="N119">
            <v>1664.3234469999995</v>
          </cell>
          <cell r="O119">
            <v>32213.706290000006</v>
          </cell>
          <cell r="P119">
            <v>2858.0437539999994</v>
          </cell>
          <cell r="Q119">
            <v>35071.750044000008</v>
          </cell>
          <cell r="R119">
            <v>54199.391230000001</v>
          </cell>
          <cell r="S119">
            <v>1822.708255</v>
          </cell>
          <cell r="T119">
            <v>56022.099484999999</v>
          </cell>
          <cell r="U119">
            <v>4204.1970100000008</v>
          </cell>
          <cell r="V119">
            <v>4912.6826380000002</v>
          </cell>
          <cell r="W119">
            <v>9116.8796480000019</v>
          </cell>
        </row>
        <row r="120">
          <cell r="B120" t="str">
            <v>Rwanda</v>
          </cell>
          <cell r="C120">
            <v>56664.19</v>
          </cell>
          <cell r="D120">
            <v>935.99</v>
          </cell>
          <cell r="E120">
            <v>57600.18</v>
          </cell>
          <cell r="F120">
            <v>67749.530230000004</v>
          </cell>
          <cell r="G120">
            <v>997.56362000000013</v>
          </cell>
          <cell r="H120">
            <v>68747.093850000005</v>
          </cell>
          <cell r="I120">
            <v>84485.367509999996</v>
          </cell>
          <cell r="J120">
            <v>83.865094000000127</v>
          </cell>
          <cell r="K120">
            <v>84569.23260399999</v>
          </cell>
          <cell r="L120">
            <v>38725.392659999998</v>
          </cell>
          <cell r="M120">
            <v>-10483.369902999997</v>
          </cell>
          <cell r="N120">
            <v>28242.022756999999</v>
          </cell>
          <cell r="O120">
            <v>101942.14513999998</v>
          </cell>
          <cell r="P120">
            <v>1452.1713529999997</v>
          </cell>
          <cell r="Q120">
            <v>103394.31649299998</v>
          </cell>
          <cell r="R120">
            <v>46290.393899999995</v>
          </cell>
          <cell r="S120">
            <v>1737.2969179999993</v>
          </cell>
          <cell r="T120">
            <v>48027.690817999995</v>
          </cell>
          <cell r="U120">
            <v>98850.506120000005</v>
          </cell>
          <cell r="V120">
            <v>2442.6534419999998</v>
          </cell>
          <cell r="W120">
            <v>101293.159562</v>
          </cell>
        </row>
        <row r="121">
          <cell r="B121" t="str">
            <v>Samoa</v>
          </cell>
          <cell r="C121">
            <v>114.53</v>
          </cell>
          <cell r="D121">
            <v>0</v>
          </cell>
          <cell r="E121">
            <v>114.53</v>
          </cell>
          <cell r="F121">
            <v>149.82666</v>
          </cell>
          <cell r="G121">
            <v>0</v>
          </cell>
          <cell r="H121">
            <v>149.82666</v>
          </cell>
          <cell r="I121">
            <v>169.60467</v>
          </cell>
          <cell r="J121">
            <v>84.512020000000007</v>
          </cell>
          <cell r="K121">
            <v>254.11669000000001</v>
          </cell>
          <cell r="L121">
            <v>0</v>
          </cell>
          <cell r="M121">
            <v>0</v>
          </cell>
          <cell r="N121">
            <v>0</v>
          </cell>
          <cell r="O121">
            <v>166.2</v>
          </cell>
          <cell r="P121">
            <v>8</v>
          </cell>
          <cell r="Q121">
            <v>174.2</v>
          </cell>
          <cell r="R121">
            <v>0</v>
          </cell>
          <cell r="S121">
            <v>0</v>
          </cell>
          <cell r="T121">
            <v>0</v>
          </cell>
          <cell r="U121">
            <v>0</v>
          </cell>
          <cell r="V121">
            <v>0</v>
          </cell>
          <cell r="W121">
            <v>0</v>
          </cell>
        </row>
        <row r="122">
          <cell r="B122" t="str">
            <v>Sao Tome &amp; Principe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95.224239999999995</v>
          </cell>
          <cell r="T122">
            <v>95.224239999999995</v>
          </cell>
          <cell r="U122">
            <v>0</v>
          </cell>
          <cell r="V122">
            <v>0</v>
          </cell>
          <cell r="W122">
            <v>0</v>
          </cell>
        </row>
        <row r="123">
          <cell r="B123" t="str">
            <v>Senegal</v>
          </cell>
          <cell r="C123">
            <v>190.92</v>
          </cell>
          <cell r="D123">
            <v>3980.5800000000004</v>
          </cell>
          <cell r="E123">
            <v>4171.5</v>
          </cell>
          <cell r="F123">
            <v>-1099.7272199999998</v>
          </cell>
          <cell r="G123">
            <v>563.62348699999995</v>
          </cell>
          <cell r="H123">
            <v>-536.10373299999981</v>
          </cell>
          <cell r="I123">
            <v>0</v>
          </cell>
          <cell r="J123">
            <v>1243.404667</v>
          </cell>
          <cell r="K123">
            <v>1243.404667</v>
          </cell>
          <cell r="L123">
            <v>0</v>
          </cell>
          <cell r="M123">
            <v>3205.2835610000002</v>
          </cell>
          <cell r="N123">
            <v>3205.2835610000002</v>
          </cell>
          <cell r="O123">
            <v>0</v>
          </cell>
          <cell r="P123">
            <v>959.91264100000001</v>
          </cell>
          <cell r="Q123">
            <v>959.91264100000001</v>
          </cell>
          <cell r="R123">
            <v>230</v>
          </cell>
          <cell r="S123">
            <v>-300.63161300000013</v>
          </cell>
          <cell r="T123">
            <v>-70.631613000000129</v>
          </cell>
          <cell r="U123">
            <v>0</v>
          </cell>
          <cell r="V123">
            <v>1090.5897599999998</v>
          </cell>
          <cell r="W123">
            <v>1090.5897599999998</v>
          </cell>
        </row>
        <row r="124">
          <cell r="B124" t="str">
            <v>Serbia</v>
          </cell>
          <cell r="C124">
            <v>2743.099999999999</v>
          </cell>
          <cell r="D124">
            <v>3131.45</v>
          </cell>
          <cell r="E124">
            <v>5874.5499999999993</v>
          </cell>
          <cell r="F124">
            <v>1668.7460699999997</v>
          </cell>
          <cell r="G124">
            <v>1829.5094200000005</v>
          </cell>
          <cell r="H124">
            <v>3498.2554900000005</v>
          </cell>
          <cell r="I124">
            <v>-28.015699999999999</v>
          </cell>
          <cell r="J124">
            <v>1544.7616840000003</v>
          </cell>
          <cell r="K124">
            <v>1516.7459840000004</v>
          </cell>
          <cell r="L124">
            <v>0</v>
          </cell>
          <cell r="M124">
            <v>3280.2713360000021</v>
          </cell>
          <cell r="N124">
            <v>3280.2713360000021</v>
          </cell>
          <cell r="O124">
            <v>0</v>
          </cell>
          <cell r="P124">
            <v>3233.6465619999994</v>
          </cell>
          <cell r="Q124">
            <v>3233.6465619999994</v>
          </cell>
          <cell r="R124">
            <v>0</v>
          </cell>
          <cell r="S124">
            <v>2995.218633598</v>
          </cell>
          <cell r="T124">
            <v>2995.218633598</v>
          </cell>
          <cell r="U124">
            <v>990.00000000000011</v>
          </cell>
          <cell r="V124">
            <v>2822.7156879999998</v>
          </cell>
          <cell r="W124">
            <v>3812.7156879999998</v>
          </cell>
        </row>
        <row r="125">
          <cell r="B125" t="str">
            <v>Seychelles</v>
          </cell>
          <cell r="C125">
            <v>5.51</v>
          </cell>
          <cell r="D125">
            <v>32.120000000000005</v>
          </cell>
          <cell r="E125">
            <v>37.630000000000003</v>
          </cell>
          <cell r="F125">
            <v>0</v>
          </cell>
          <cell r="G125">
            <v>27.83567</v>
          </cell>
          <cell r="H125">
            <v>27.83567</v>
          </cell>
          <cell r="I125">
            <v>0</v>
          </cell>
          <cell r="J125">
            <v>45.534850999999996</v>
          </cell>
          <cell r="K125">
            <v>45.534850999999996</v>
          </cell>
          <cell r="L125">
            <v>0</v>
          </cell>
          <cell r="M125">
            <v>1142.8827509999999</v>
          </cell>
          <cell r="N125">
            <v>1142.8827509999999</v>
          </cell>
          <cell r="O125">
            <v>0</v>
          </cell>
          <cell r="P125">
            <v>307.28571124899997</v>
          </cell>
          <cell r="Q125">
            <v>307.28571124899997</v>
          </cell>
          <cell r="R125">
            <v>0</v>
          </cell>
          <cell r="S125">
            <v>379.98893600000002</v>
          </cell>
          <cell r="T125">
            <v>379.98893600000002</v>
          </cell>
          <cell r="U125">
            <v>0</v>
          </cell>
          <cell r="V125">
            <v>323.63015200000001</v>
          </cell>
          <cell r="W125">
            <v>323.63015200000001</v>
          </cell>
        </row>
        <row r="126">
          <cell r="B126" t="str">
            <v>Sierra Leone</v>
          </cell>
          <cell r="C126">
            <v>49372.039999999986</v>
          </cell>
          <cell r="D126">
            <v>2016.67</v>
          </cell>
          <cell r="E126">
            <v>51388.709999999985</v>
          </cell>
          <cell r="F126">
            <v>52631.997159999999</v>
          </cell>
          <cell r="G126">
            <v>2270.4052299999998</v>
          </cell>
          <cell r="H126">
            <v>54902.402389999996</v>
          </cell>
          <cell r="I126">
            <v>45451.455830000006</v>
          </cell>
          <cell r="J126">
            <v>433.06919099999999</v>
          </cell>
          <cell r="K126">
            <v>45884.525021000009</v>
          </cell>
          <cell r="L126">
            <v>57967.025250000006</v>
          </cell>
          <cell r="M126">
            <v>4844.9115000000011</v>
          </cell>
          <cell r="N126">
            <v>62811.936750000008</v>
          </cell>
          <cell r="O126">
            <v>66311.282790000012</v>
          </cell>
          <cell r="P126">
            <v>3679.0613450000001</v>
          </cell>
          <cell r="Q126">
            <v>69990.344135000007</v>
          </cell>
          <cell r="R126">
            <v>235110.54475999999</v>
          </cell>
          <cell r="S126">
            <v>2636.7672630000002</v>
          </cell>
          <cell r="T126">
            <v>237747.31202299998</v>
          </cell>
          <cell r="U126">
            <v>213812.68335000004</v>
          </cell>
          <cell r="V126">
            <v>3894.3142980000002</v>
          </cell>
          <cell r="W126">
            <v>217706.99764800005</v>
          </cell>
        </row>
        <row r="127">
          <cell r="B127" t="str">
            <v>Solomon Islands</v>
          </cell>
          <cell r="C127">
            <v>105.26</v>
          </cell>
          <cell r="D127">
            <v>40.39</v>
          </cell>
          <cell r="E127">
            <v>145.65</v>
          </cell>
          <cell r="F127">
            <v>0</v>
          </cell>
          <cell r="G127">
            <v>143.82409999999999</v>
          </cell>
          <cell r="H127">
            <v>143.82409999999999</v>
          </cell>
          <cell r="I127">
            <v>0</v>
          </cell>
          <cell r="J127">
            <v>115.64680100000002</v>
          </cell>
          <cell r="K127">
            <v>115.64680100000002</v>
          </cell>
          <cell r="L127">
            <v>0</v>
          </cell>
          <cell r="M127">
            <v>227.48318600000002</v>
          </cell>
          <cell r="N127">
            <v>227.48318600000002</v>
          </cell>
          <cell r="O127">
            <v>150</v>
          </cell>
          <cell r="P127">
            <v>281.30334499999998</v>
          </cell>
          <cell r="Q127">
            <v>431.30334499999998</v>
          </cell>
          <cell r="R127">
            <v>300</v>
          </cell>
          <cell r="S127">
            <v>483.69248399999992</v>
          </cell>
          <cell r="T127">
            <v>783.69248399999992</v>
          </cell>
          <cell r="U127">
            <v>0</v>
          </cell>
          <cell r="V127">
            <v>517.0726709999999</v>
          </cell>
          <cell r="W127">
            <v>517.0726709999999</v>
          </cell>
        </row>
        <row r="128">
          <cell r="B128" t="str">
            <v>Somalia</v>
          </cell>
          <cell r="C128">
            <v>26690.94</v>
          </cell>
          <cell r="D128">
            <v>1320.53</v>
          </cell>
          <cell r="E128">
            <v>28011.469999999998</v>
          </cell>
          <cell r="F128">
            <v>38829.878219999991</v>
          </cell>
          <cell r="G128">
            <v>1528.6498560999999</v>
          </cell>
          <cell r="H128">
            <v>40358.528076099989</v>
          </cell>
          <cell r="I128">
            <v>93147.290700000027</v>
          </cell>
          <cell r="J128">
            <v>1759.7959150000002</v>
          </cell>
          <cell r="K128">
            <v>94907.086615000022</v>
          </cell>
          <cell r="L128">
            <v>83509.835480000038</v>
          </cell>
          <cell r="M128">
            <v>6244.1570830000001</v>
          </cell>
          <cell r="N128">
            <v>89753.992563000036</v>
          </cell>
          <cell r="O128">
            <v>94317.921280000024</v>
          </cell>
          <cell r="P128">
            <v>12955.929371500004</v>
          </cell>
          <cell r="Q128">
            <v>107273.85065150003</v>
          </cell>
          <cell r="R128">
            <v>109445.23168999997</v>
          </cell>
          <cell r="S128">
            <v>14346.166354000003</v>
          </cell>
          <cell r="T128">
            <v>123791.39804399997</v>
          </cell>
          <cell r="U128">
            <v>114635.28159999999</v>
          </cell>
          <cell r="V128">
            <v>7193.131096000001</v>
          </cell>
          <cell r="W128">
            <v>121828.41269599998</v>
          </cell>
        </row>
        <row r="129">
          <cell r="B129" t="str">
            <v>South &amp; Central Asia, regional</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6174.6580589180721</v>
          </cell>
          <cell r="W129">
            <v>6174.6580589180721</v>
          </cell>
        </row>
        <row r="130">
          <cell r="B130" t="str">
            <v>South Africa</v>
          </cell>
          <cell r="C130">
            <v>26136.189999999995</v>
          </cell>
          <cell r="D130">
            <v>16976.400000000001</v>
          </cell>
          <cell r="E130">
            <v>43112.59</v>
          </cell>
          <cell r="F130">
            <v>13067.646060000001</v>
          </cell>
          <cell r="G130">
            <v>12374.138790000006</v>
          </cell>
          <cell r="H130">
            <v>25441.784850000007</v>
          </cell>
          <cell r="I130">
            <v>26465.254819999998</v>
          </cell>
          <cell r="J130">
            <v>2608.7525489999998</v>
          </cell>
          <cell r="K130">
            <v>29074.007368999999</v>
          </cell>
          <cell r="L130">
            <v>14803.694749999999</v>
          </cell>
          <cell r="M130">
            <v>-28765.767462</v>
          </cell>
          <cell r="N130">
            <v>-13962.072712000001</v>
          </cell>
          <cell r="O130">
            <v>21604.779310000002</v>
          </cell>
          <cell r="P130">
            <v>14000.264157549987</v>
          </cell>
          <cell r="Q130">
            <v>35605.043467549986</v>
          </cell>
          <cell r="R130">
            <v>11380.19131</v>
          </cell>
          <cell r="S130">
            <v>-29758.028940000007</v>
          </cell>
          <cell r="T130">
            <v>-18377.837630000009</v>
          </cell>
          <cell r="U130">
            <v>7369.9870900000005</v>
          </cell>
          <cell r="V130">
            <v>11725.266751000001</v>
          </cell>
          <cell r="W130">
            <v>19095.253841000002</v>
          </cell>
        </row>
        <row r="131">
          <cell r="B131" t="str">
            <v>South America, regional</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1114.2083533333334</v>
          </cell>
          <cell r="W131">
            <v>1114.2083533333334</v>
          </cell>
        </row>
        <row r="132">
          <cell r="B132" t="str">
            <v>South Asia, regional</v>
          </cell>
          <cell r="C132">
            <v>2072.5300000000002</v>
          </cell>
          <cell r="D132">
            <v>-97.660000000000025</v>
          </cell>
          <cell r="E132">
            <v>1974.8700000000001</v>
          </cell>
          <cell r="F132">
            <v>550.14121</v>
          </cell>
          <cell r="G132">
            <v>707.7648200000001</v>
          </cell>
          <cell r="H132">
            <v>1257.9060300000001</v>
          </cell>
          <cell r="I132">
            <v>33.805300000000003</v>
          </cell>
          <cell r="J132">
            <v>825.12609499999996</v>
          </cell>
          <cell r="K132">
            <v>858.93139499999995</v>
          </cell>
          <cell r="L132">
            <v>367.38741000000005</v>
          </cell>
          <cell r="M132">
            <v>826.09476899999993</v>
          </cell>
          <cell r="N132">
            <v>1193.4821790000001</v>
          </cell>
          <cell r="O132">
            <v>695.69996000000003</v>
          </cell>
          <cell r="P132">
            <v>1054.4665340000001</v>
          </cell>
          <cell r="Q132">
            <v>1750.1664940000001</v>
          </cell>
          <cell r="R132">
            <v>1369.72136</v>
          </cell>
          <cell r="S132">
            <v>6965.1908415000007</v>
          </cell>
          <cell r="T132">
            <v>8334.9122015000012</v>
          </cell>
          <cell r="U132">
            <v>979.99194</v>
          </cell>
          <cell r="V132">
            <v>7212.2206699999997</v>
          </cell>
          <cell r="W132">
            <v>8192.2126100000005</v>
          </cell>
        </row>
        <row r="133">
          <cell r="B133" t="str">
            <v>South of Sahara, regional</v>
          </cell>
          <cell r="C133">
            <v>28058.429999999997</v>
          </cell>
          <cell r="D133">
            <v>686.38999999999987</v>
          </cell>
          <cell r="E133">
            <v>28744.819999999996</v>
          </cell>
          <cell r="F133">
            <v>105356.57577000005</v>
          </cell>
          <cell r="G133">
            <v>831.77868000000012</v>
          </cell>
          <cell r="H133">
            <v>106188.35445000006</v>
          </cell>
          <cell r="I133">
            <v>38775.80417000001</v>
          </cell>
          <cell r="J133">
            <v>20528.532057999993</v>
          </cell>
          <cell r="K133">
            <v>59304.336228</v>
          </cell>
          <cell r="L133">
            <v>61590.471659999996</v>
          </cell>
          <cell r="M133">
            <v>86.360042000000078</v>
          </cell>
          <cell r="N133">
            <v>61676.831701999996</v>
          </cell>
          <cell r="O133">
            <v>101410.44714999998</v>
          </cell>
          <cell r="P133">
            <v>3209.0267500000004</v>
          </cell>
          <cell r="Q133">
            <v>104619.47389999998</v>
          </cell>
          <cell r="R133">
            <v>104087.38917999998</v>
          </cell>
          <cell r="S133">
            <v>2389.8601289999997</v>
          </cell>
          <cell r="T133">
            <v>106477.24930899998</v>
          </cell>
          <cell r="U133">
            <v>99288.569279999996</v>
          </cell>
          <cell r="V133">
            <v>149.23924999999997</v>
          </cell>
          <cell r="W133">
            <v>99437.808529999995</v>
          </cell>
        </row>
        <row r="134">
          <cell r="B134" t="str">
            <v>South Sudan</v>
          </cell>
          <cell r="C134">
            <v>0</v>
          </cell>
          <cell r="D134">
            <v>0</v>
          </cell>
          <cell r="E134">
            <v>0</v>
          </cell>
          <cell r="F134">
            <v>0</v>
          </cell>
          <cell r="G134">
            <v>0</v>
          </cell>
          <cell r="H134">
            <v>0</v>
          </cell>
          <cell r="I134">
            <v>51467.750219999994</v>
          </cell>
          <cell r="J134">
            <v>306.66125700000009</v>
          </cell>
          <cell r="K134">
            <v>51774.411476999994</v>
          </cell>
          <cell r="L134">
            <v>103597.09264999998</v>
          </cell>
          <cell r="M134">
            <v>4914.9333180000012</v>
          </cell>
          <cell r="N134">
            <v>108512.02596799997</v>
          </cell>
          <cell r="O134">
            <v>130267.63565999997</v>
          </cell>
          <cell r="P134">
            <v>6210.6399899999997</v>
          </cell>
          <cell r="Q134">
            <v>136478.27564999997</v>
          </cell>
          <cell r="R134">
            <v>162226.21375000002</v>
          </cell>
          <cell r="S134">
            <v>4833.7618730000004</v>
          </cell>
          <cell r="T134">
            <v>167059.97562300003</v>
          </cell>
          <cell r="U134">
            <v>205237.27526000002</v>
          </cell>
          <cell r="V134">
            <v>2755.9719340000006</v>
          </cell>
          <cell r="W134">
            <v>207993.24719400003</v>
          </cell>
        </row>
        <row r="135">
          <cell r="B135" t="str">
            <v>Sri Lanka</v>
          </cell>
          <cell r="C135">
            <v>9560.0300000000007</v>
          </cell>
          <cell r="D135">
            <v>2332.9</v>
          </cell>
          <cell r="E135">
            <v>11892.93</v>
          </cell>
          <cell r="F135">
            <v>3782.3451700000001</v>
          </cell>
          <cell r="G135">
            <v>-9285.1149099999984</v>
          </cell>
          <cell r="H135">
            <v>-5502.7697399999979</v>
          </cell>
          <cell r="I135">
            <v>975.76795000000004</v>
          </cell>
          <cell r="J135">
            <v>1657.2247330000002</v>
          </cell>
          <cell r="K135">
            <v>2632.9926830000004</v>
          </cell>
          <cell r="L135">
            <v>1040.2816499999999</v>
          </cell>
          <cell r="M135">
            <v>4420.1372590000001</v>
          </cell>
          <cell r="N135">
            <v>5460.418909</v>
          </cell>
          <cell r="O135">
            <v>1383.8240000000001</v>
          </cell>
          <cell r="P135">
            <v>7871.9271630000021</v>
          </cell>
          <cell r="Q135">
            <v>9255.7511630000026</v>
          </cell>
          <cell r="R135">
            <v>1124.7318999999998</v>
          </cell>
          <cell r="S135">
            <v>4111.9151139999985</v>
          </cell>
          <cell r="T135">
            <v>5236.6470139999983</v>
          </cell>
          <cell r="U135">
            <v>1350.5257200000001</v>
          </cell>
          <cell r="V135">
            <v>23262.272756000006</v>
          </cell>
          <cell r="W135">
            <v>24612.798476000007</v>
          </cell>
        </row>
        <row r="136">
          <cell r="B136" t="str">
            <v>St. Helena</v>
          </cell>
          <cell r="C136">
            <v>24662.709999999995</v>
          </cell>
          <cell r="D136">
            <v>39.79</v>
          </cell>
          <cell r="E136">
            <v>24702.499999999996</v>
          </cell>
          <cell r="F136">
            <v>34113.531270000007</v>
          </cell>
          <cell r="G136">
            <v>626.80326000000002</v>
          </cell>
          <cell r="H136">
            <v>34740.334530000007</v>
          </cell>
          <cell r="I136">
            <v>49284.46523999999</v>
          </cell>
          <cell r="J136">
            <v>148.726</v>
          </cell>
          <cell r="K136">
            <v>49433.191239999993</v>
          </cell>
          <cell r="L136">
            <v>105159.57543</v>
          </cell>
          <cell r="M136">
            <v>996.52563699999996</v>
          </cell>
          <cell r="N136">
            <v>106156.101067</v>
          </cell>
          <cell r="O136">
            <v>82900.017720000003</v>
          </cell>
          <cell r="P136">
            <v>883.35193399999991</v>
          </cell>
          <cell r="Q136">
            <v>83783.369654000009</v>
          </cell>
          <cell r="R136">
            <v>74774.689950000015</v>
          </cell>
          <cell r="S136">
            <v>977.21991100000025</v>
          </cell>
          <cell r="T136">
            <v>75751.909861000022</v>
          </cell>
          <cell r="U136">
            <v>51262.605599999988</v>
          </cell>
          <cell r="V136">
            <v>2213.6359000000002</v>
          </cell>
          <cell r="W136">
            <v>53476.241499999989</v>
          </cell>
        </row>
        <row r="137">
          <cell r="B137" t="str">
            <v>St. Kitts and Nevis</v>
          </cell>
          <cell r="C137">
            <v>0.74</v>
          </cell>
          <cell r="D137">
            <v>0</v>
          </cell>
          <cell r="E137">
            <v>0.74</v>
          </cell>
          <cell r="F137">
            <v>0</v>
          </cell>
          <cell r="G137">
            <v>1.20079</v>
          </cell>
          <cell r="H137">
            <v>1.20079</v>
          </cell>
          <cell r="I137">
            <v>0</v>
          </cell>
          <cell r="J137">
            <v>0.38233</v>
          </cell>
          <cell r="K137">
            <v>0.38233</v>
          </cell>
          <cell r="L137">
            <v>2300</v>
          </cell>
          <cell r="M137">
            <v>54.238535999999996</v>
          </cell>
          <cell r="N137">
            <v>2354.2385359999998</v>
          </cell>
          <cell r="O137">
            <v>0</v>
          </cell>
          <cell r="P137">
            <v>57.340640999999998</v>
          </cell>
          <cell r="Q137">
            <v>57.340640999999998</v>
          </cell>
          <cell r="R137">
            <v>0</v>
          </cell>
          <cell r="S137">
            <v>0</v>
          </cell>
          <cell r="T137">
            <v>0</v>
          </cell>
          <cell r="U137">
            <v>0</v>
          </cell>
          <cell r="V137">
            <v>0</v>
          </cell>
          <cell r="W137">
            <v>0</v>
          </cell>
        </row>
        <row r="138">
          <cell r="B138" t="str">
            <v>St. Lucia</v>
          </cell>
          <cell r="C138">
            <v>4.07</v>
          </cell>
          <cell r="D138">
            <v>3.89</v>
          </cell>
          <cell r="E138">
            <v>7.9600000000000009</v>
          </cell>
          <cell r="F138">
            <v>0</v>
          </cell>
          <cell r="G138">
            <v>10.687800000000001</v>
          </cell>
          <cell r="H138">
            <v>10.687800000000001</v>
          </cell>
          <cell r="I138">
            <v>209.25803999999999</v>
          </cell>
          <cell r="J138">
            <v>20.815826000000001</v>
          </cell>
          <cell r="K138">
            <v>230.07386600000001</v>
          </cell>
          <cell r="L138">
            <v>0</v>
          </cell>
          <cell r="M138">
            <v>160.81684400000003</v>
          </cell>
          <cell r="N138">
            <v>160.81684400000003</v>
          </cell>
          <cell r="O138">
            <v>0</v>
          </cell>
          <cell r="P138">
            <v>99.945886999999999</v>
          </cell>
          <cell r="Q138">
            <v>99.945886999999999</v>
          </cell>
          <cell r="R138">
            <v>0</v>
          </cell>
          <cell r="S138">
            <v>188.44882399999997</v>
          </cell>
          <cell r="T138">
            <v>188.44882399999997</v>
          </cell>
          <cell r="U138">
            <v>0</v>
          </cell>
          <cell r="V138">
            <v>175.374494</v>
          </cell>
          <cell r="W138">
            <v>175.374494</v>
          </cell>
        </row>
        <row r="139">
          <cell r="B139" t="str">
            <v>St.Vincent &amp; Grenadines</v>
          </cell>
          <cell r="C139">
            <v>0.48</v>
          </cell>
          <cell r="D139">
            <v>0</v>
          </cell>
          <cell r="E139">
            <v>0.48</v>
          </cell>
          <cell r="F139">
            <v>0</v>
          </cell>
          <cell r="G139">
            <v>10.3</v>
          </cell>
          <cell r="H139">
            <v>10.3</v>
          </cell>
          <cell r="I139">
            <v>0</v>
          </cell>
          <cell r="J139">
            <v>26.903935999999998</v>
          </cell>
          <cell r="K139">
            <v>26.903935999999998</v>
          </cell>
          <cell r="L139">
            <v>0</v>
          </cell>
          <cell r="M139">
            <v>47.860719999999986</v>
          </cell>
          <cell r="N139">
            <v>47.860719999999986</v>
          </cell>
          <cell r="O139">
            <v>0</v>
          </cell>
          <cell r="P139">
            <v>30.59224</v>
          </cell>
          <cell r="Q139">
            <v>30.59224</v>
          </cell>
          <cell r="R139">
            <v>0</v>
          </cell>
          <cell r="S139">
            <v>0.15397</v>
          </cell>
          <cell r="T139">
            <v>0.15397</v>
          </cell>
          <cell r="U139">
            <v>0</v>
          </cell>
          <cell r="V139">
            <v>110.17695999999999</v>
          </cell>
          <cell r="W139">
            <v>110.17695999999999</v>
          </cell>
        </row>
        <row r="140">
          <cell r="B140" t="str">
            <v>Sudan</v>
          </cell>
          <cell r="C140">
            <v>185803.87999999998</v>
          </cell>
          <cell r="D140">
            <v>3646.37</v>
          </cell>
          <cell r="E140">
            <v>189450.24999999997</v>
          </cell>
          <cell r="F140">
            <v>72196.186290000012</v>
          </cell>
          <cell r="G140">
            <v>4907.4580380000007</v>
          </cell>
          <cell r="H140">
            <v>77103.644328000009</v>
          </cell>
          <cell r="I140">
            <v>95899.664169999975</v>
          </cell>
          <cell r="J140">
            <v>2246.387287</v>
          </cell>
          <cell r="K140">
            <v>98146.05145699998</v>
          </cell>
          <cell r="L140">
            <v>44105.330999999998</v>
          </cell>
          <cell r="M140">
            <v>7652.8332529999998</v>
          </cell>
          <cell r="N140">
            <v>51758.164252999995</v>
          </cell>
          <cell r="O140">
            <v>62182.144430000008</v>
          </cell>
          <cell r="P140">
            <v>7024.138767999998</v>
          </cell>
          <cell r="Q140">
            <v>69206.283198000005</v>
          </cell>
          <cell r="R140">
            <v>43713.28787</v>
          </cell>
          <cell r="S140">
            <v>6130.5841739999996</v>
          </cell>
          <cell r="T140">
            <v>49843.872044000003</v>
          </cell>
          <cell r="U140">
            <v>49095.752960000005</v>
          </cell>
          <cell r="V140">
            <v>5504.863319000001</v>
          </cell>
          <cell r="W140">
            <v>54600.616279000009</v>
          </cell>
        </row>
        <row r="141">
          <cell r="B141" t="str">
            <v>Suriname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31.868051000000001</v>
          </cell>
          <cell r="W141">
            <v>31.868051000000001</v>
          </cell>
        </row>
        <row r="142">
          <cell r="B142" t="str">
            <v>Swaziland</v>
          </cell>
          <cell r="C142">
            <v>15.89</v>
          </cell>
          <cell r="D142">
            <v>-2439.5499999999997</v>
          </cell>
          <cell r="E142">
            <v>-2423.66</v>
          </cell>
          <cell r="F142">
            <v>0</v>
          </cell>
          <cell r="G142">
            <v>10.562519999999999</v>
          </cell>
          <cell r="H142">
            <v>10.562519999999999</v>
          </cell>
          <cell r="I142">
            <v>0</v>
          </cell>
          <cell r="J142">
            <v>17.661988000000001</v>
          </cell>
          <cell r="K142">
            <v>17.661988000000001</v>
          </cell>
          <cell r="L142">
            <v>0</v>
          </cell>
          <cell r="M142">
            <v>4834.1575779999985</v>
          </cell>
          <cell r="N142">
            <v>4834.1575779999985</v>
          </cell>
          <cell r="O142">
            <v>0</v>
          </cell>
          <cell r="P142">
            <v>1287.1372922119999</v>
          </cell>
          <cell r="Q142">
            <v>1287.1372922119999</v>
          </cell>
          <cell r="R142">
            <v>0</v>
          </cell>
          <cell r="S142">
            <v>952.227214</v>
          </cell>
          <cell r="T142">
            <v>952.227214</v>
          </cell>
          <cell r="U142">
            <v>0</v>
          </cell>
          <cell r="V142">
            <v>169.05994699999999</v>
          </cell>
          <cell r="W142">
            <v>169.05994699999999</v>
          </cell>
        </row>
        <row r="143">
          <cell r="B143" t="str">
            <v>Syria</v>
          </cell>
          <cell r="C143">
            <v>0</v>
          </cell>
          <cell r="D143">
            <v>671.90000000000009</v>
          </cell>
          <cell r="E143">
            <v>671.90000000000009</v>
          </cell>
          <cell r="F143">
            <v>0</v>
          </cell>
          <cell r="G143">
            <v>1259.5509599999998</v>
          </cell>
          <cell r="H143">
            <v>1259.5509599999998</v>
          </cell>
          <cell r="I143">
            <v>0</v>
          </cell>
          <cell r="J143">
            <v>1267.9027409999999</v>
          </cell>
          <cell r="K143">
            <v>1267.9027409999999</v>
          </cell>
          <cell r="L143">
            <v>36465.061970000002</v>
          </cell>
          <cell r="M143">
            <v>3082.2432659999999</v>
          </cell>
          <cell r="N143">
            <v>39547.305236</v>
          </cell>
          <cell r="O143">
            <v>127240.06011000002</v>
          </cell>
          <cell r="P143">
            <v>11509.865804999999</v>
          </cell>
          <cell r="Q143">
            <v>138749.92591500003</v>
          </cell>
          <cell r="R143">
            <v>100734.80688000005</v>
          </cell>
          <cell r="S143">
            <v>28896.225754999992</v>
          </cell>
          <cell r="T143">
            <v>129631.03263500004</v>
          </cell>
          <cell r="U143">
            <v>201631.85491999995</v>
          </cell>
          <cell r="V143">
            <v>56076.099261999996</v>
          </cell>
          <cell r="W143">
            <v>257707.95418199996</v>
          </cell>
        </row>
        <row r="144">
          <cell r="B144" t="str">
            <v>Tajikistan</v>
          </cell>
          <cell r="C144">
            <v>2902.54</v>
          </cell>
          <cell r="D144">
            <v>-37.309999999999981</v>
          </cell>
          <cell r="E144">
            <v>2865.23</v>
          </cell>
          <cell r="F144">
            <v>7390.18959</v>
          </cell>
          <cell r="G144">
            <v>717.69900000000007</v>
          </cell>
          <cell r="H144">
            <v>8107.8885900000005</v>
          </cell>
          <cell r="I144">
            <v>10231.122200000002</v>
          </cell>
          <cell r="J144">
            <v>58.670815999999995</v>
          </cell>
          <cell r="K144">
            <v>10289.793016000001</v>
          </cell>
          <cell r="L144">
            <v>8531.8068599999988</v>
          </cell>
          <cell r="M144">
            <v>95.674936000000002</v>
          </cell>
          <cell r="N144">
            <v>8627.4817959999982</v>
          </cell>
          <cell r="O144">
            <v>6630.9666700000007</v>
          </cell>
          <cell r="P144">
            <v>1124.7554888059999</v>
          </cell>
          <cell r="Q144">
            <v>7755.7221588060002</v>
          </cell>
          <cell r="R144">
            <v>11823.554</v>
          </cell>
          <cell r="S144">
            <v>1971.2076380000001</v>
          </cell>
          <cell r="T144">
            <v>13794.761638</v>
          </cell>
          <cell r="U144">
            <v>11441.799230000001</v>
          </cell>
          <cell r="V144">
            <v>622.57377999999994</v>
          </cell>
          <cell r="W144">
            <v>12064.373010000001</v>
          </cell>
        </row>
        <row r="145">
          <cell r="B145" t="str">
            <v>Tanzania</v>
          </cell>
          <cell r="C145">
            <v>136800.57</v>
          </cell>
          <cell r="D145">
            <v>1889.7</v>
          </cell>
          <cell r="E145">
            <v>138690.27000000002</v>
          </cell>
          <cell r="F145">
            <v>153790.90512999997</v>
          </cell>
          <cell r="G145">
            <v>2215.5479800000003</v>
          </cell>
          <cell r="H145">
            <v>156006.45310999997</v>
          </cell>
          <cell r="I145">
            <v>113144.66580999999</v>
          </cell>
          <cell r="J145">
            <v>-14010.590206000003</v>
          </cell>
          <cell r="K145">
            <v>99134.075603999983</v>
          </cell>
          <cell r="L145">
            <v>151655.66640000002</v>
          </cell>
          <cell r="M145">
            <v>5448.0674950000002</v>
          </cell>
          <cell r="N145">
            <v>157103.73389500001</v>
          </cell>
          <cell r="O145">
            <v>170396.25618999999</v>
          </cell>
          <cell r="P145">
            <v>-18500.253582000005</v>
          </cell>
          <cell r="Q145">
            <v>151896.00260799998</v>
          </cell>
          <cell r="R145">
            <v>143534.29283000002</v>
          </cell>
          <cell r="S145">
            <v>5230.5581364999989</v>
          </cell>
          <cell r="T145">
            <v>148764.85096650003</v>
          </cell>
          <cell r="U145">
            <v>199729.72269999998</v>
          </cell>
          <cell r="V145">
            <v>5116.7182999999995</v>
          </cell>
          <cell r="W145">
            <v>204846.44099999999</v>
          </cell>
        </row>
        <row r="146">
          <cell r="B146" t="str">
            <v>Thailand</v>
          </cell>
          <cell r="C146">
            <v>30.46</v>
          </cell>
          <cell r="D146">
            <v>6264.44</v>
          </cell>
          <cell r="E146">
            <v>6294.9</v>
          </cell>
          <cell r="F146">
            <v>21.990259999999999</v>
          </cell>
          <cell r="G146">
            <v>4648.9685420000014</v>
          </cell>
          <cell r="H146">
            <v>4670.958802000001</v>
          </cell>
          <cell r="I146">
            <v>0</v>
          </cell>
          <cell r="J146">
            <v>-4756.160668999999</v>
          </cell>
          <cell r="K146">
            <v>-4756.160668999999</v>
          </cell>
          <cell r="L146">
            <v>0</v>
          </cell>
          <cell r="M146">
            <v>-13396.940684000001</v>
          </cell>
          <cell r="N146">
            <v>-13396.940684000001</v>
          </cell>
          <cell r="O146">
            <v>0</v>
          </cell>
          <cell r="P146">
            <v>-945.38931800000012</v>
          </cell>
          <cell r="Q146">
            <v>-945.38931800000012</v>
          </cell>
          <cell r="R146">
            <v>0</v>
          </cell>
          <cell r="S146">
            <v>12109.243703</v>
          </cell>
          <cell r="T146">
            <v>12109.243703</v>
          </cell>
          <cell r="U146">
            <v>0</v>
          </cell>
          <cell r="V146">
            <v>3764.4764579999996</v>
          </cell>
          <cell r="W146">
            <v>3764.4764579999996</v>
          </cell>
        </row>
        <row r="147">
          <cell r="B147" t="str">
            <v>Timor-Leste</v>
          </cell>
          <cell r="C147">
            <v>49.68</v>
          </cell>
          <cell r="D147">
            <v>20.329999999999998</v>
          </cell>
          <cell r="E147">
            <v>70.009999999999991</v>
          </cell>
          <cell r="F147">
            <v>0</v>
          </cell>
          <cell r="G147">
            <v>0</v>
          </cell>
          <cell r="H147">
            <v>0</v>
          </cell>
          <cell r="I147">
            <v>0</v>
          </cell>
          <cell r="J147">
            <v>45.781484000000006</v>
          </cell>
          <cell r="K147">
            <v>45.781484000000006</v>
          </cell>
          <cell r="L147">
            <v>0</v>
          </cell>
          <cell r="M147">
            <v>131.234916</v>
          </cell>
          <cell r="N147">
            <v>131.234916</v>
          </cell>
          <cell r="O147">
            <v>0</v>
          </cell>
          <cell r="P147">
            <v>70.884522000000004</v>
          </cell>
          <cell r="Q147">
            <v>70.884522000000004</v>
          </cell>
          <cell r="R147">
            <v>0</v>
          </cell>
          <cell r="S147">
            <v>45.26249</v>
          </cell>
          <cell r="T147">
            <v>45.26249</v>
          </cell>
          <cell r="U147">
            <v>0</v>
          </cell>
          <cell r="V147">
            <v>67.001314000000008</v>
          </cell>
          <cell r="W147">
            <v>67.001314000000008</v>
          </cell>
        </row>
        <row r="148">
          <cell r="B148" t="str">
            <v>Togo</v>
          </cell>
          <cell r="C148">
            <v>0</v>
          </cell>
          <cell r="D148">
            <v>6668.23</v>
          </cell>
          <cell r="E148">
            <v>6668.23</v>
          </cell>
          <cell r="F148">
            <v>0</v>
          </cell>
          <cell r="G148">
            <v>-54.889892000000003</v>
          </cell>
          <cell r="H148">
            <v>-54.889892000000003</v>
          </cell>
          <cell r="I148">
            <v>0</v>
          </cell>
          <cell r="J148">
            <v>1196.1614749999999</v>
          </cell>
          <cell r="K148">
            <v>1196.1614749999999</v>
          </cell>
          <cell r="L148">
            <v>0</v>
          </cell>
          <cell r="M148">
            <v>33.419544999999999</v>
          </cell>
          <cell r="N148">
            <v>33.419544999999999</v>
          </cell>
          <cell r="O148">
            <v>0</v>
          </cell>
          <cell r="P148">
            <v>0</v>
          </cell>
          <cell r="Q148">
            <v>0</v>
          </cell>
          <cell r="R148">
            <v>0</v>
          </cell>
          <cell r="S148">
            <v>0</v>
          </cell>
          <cell r="T148">
            <v>0</v>
          </cell>
          <cell r="U148">
            <v>0</v>
          </cell>
          <cell r="V148">
            <v>33.963340000000002</v>
          </cell>
          <cell r="W148">
            <v>33.963340000000002</v>
          </cell>
        </row>
        <row r="149">
          <cell r="B149" t="str">
            <v>Tonga</v>
          </cell>
          <cell r="C149">
            <v>0</v>
          </cell>
          <cell r="D149">
            <v>6.04</v>
          </cell>
          <cell r="E149">
            <v>6.04</v>
          </cell>
          <cell r="F149">
            <v>0</v>
          </cell>
          <cell r="G149">
            <v>99.341829999999987</v>
          </cell>
          <cell r="H149">
            <v>99.341829999999987</v>
          </cell>
          <cell r="I149">
            <v>0</v>
          </cell>
          <cell r="J149">
            <v>20.912222</v>
          </cell>
          <cell r="K149">
            <v>20.912222</v>
          </cell>
          <cell r="L149">
            <v>0</v>
          </cell>
          <cell r="M149">
            <v>19.364108000000002</v>
          </cell>
          <cell r="N149">
            <v>19.364108000000002</v>
          </cell>
          <cell r="O149">
            <v>0</v>
          </cell>
          <cell r="P149">
            <v>21.656551</v>
          </cell>
          <cell r="Q149">
            <v>21.656551</v>
          </cell>
          <cell r="R149">
            <v>0</v>
          </cell>
          <cell r="S149">
            <v>7.528689</v>
          </cell>
          <cell r="T149">
            <v>7.528689</v>
          </cell>
          <cell r="U149">
            <v>0</v>
          </cell>
          <cell r="V149">
            <v>1.0256670000000001</v>
          </cell>
          <cell r="W149">
            <v>1.0256670000000001</v>
          </cell>
        </row>
        <row r="150">
          <cell r="B150" t="str">
            <v>Trinidad &amp; Tobago</v>
          </cell>
          <cell r="C150">
            <v>41.56</v>
          </cell>
          <cell r="D150">
            <v>240.57</v>
          </cell>
          <cell r="E150">
            <v>282.13</v>
          </cell>
          <cell r="F150">
            <v>0</v>
          </cell>
          <cell r="G150">
            <v>156.51980000000003</v>
          </cell>
          <cell r="H150">
            <v>156.51980000000003</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row>
        <row r="151">
          <cell r="B151" t="str">
            <v>Tunisia</v>
          </cell>
          <cell r="C151">
            <v>0</v>
          </cell>
          <cell r="D151">
            <v>2445.9799999999996</v>
          </cell>
          <cell r="E151">
            <v>2445.9799999999996</v>
          </cell>
          <cell r="F151">
            <v>0</v>
          </cell>
          <cell r="G151">
            <v>1621.651619</v>
          </cell>
          <cell r="H151">
            <v>1621.651619</v>
          </cell>
          <cell r="I151">
            <v>0</v>
          </cell>
          <cell r="J151">
            <v>3740.5688459999997</v>
          </cell>
          <cell r="K151">
            <v>3740.5688459999997</v>
          </cell>
          <cell r="L151">
            <v>155.68299999999999</v>
          </cell>
          <cell r="M151">
            <v>6946.9316229999986</v>
          </cell>
          <cell r="N151">
            <v>7102.6146229999986</v>
          </cell>
          <cell r="O151">
            <v>584.54499999999996</v>
          </cell>
          <cell r="P151">
            <v>4231.4204479999999</v>
          </cell>
          <cell r="Q151">
            <v>4815.9654479999999</v>
          </cell>
          <cell r="R151">
            <v>629.04200000000003</v>
          </cell>
          <cell r="S151">
            <v>1452.743481999998</v>
          </cell>
          <cell r="T151">
            <v>2081.785481999998</v>
          </cell>
          <cell r="U151">
            <v>180.73</v>
          </cell>
          <cell r="V151">
            <v>6127.7394219999987</v>
          </cell>
          <cell r="W151">
            <v>6308.4694219999983</v>
          </cell>
        </row>
        <row r="152">
          <cell r="B152" t="str">
            <v>Turkey</v>
          </cell>
          <cell r="C152">
            <v>23.54</v>
          </cell>
          <cell r="D152">
            <v>1399.6699999999998</v>
          </cell>
          <cell r="E152">
            <v>1423.2099999999998</v>
          </cell>
          <cell r="F152">
            <v>0</v>
          </cell>
          <cell r="G152">
            <v>2428.8751500000003</v>
          </cell>
          <cell r="H152">
            <v>2428.8751500000003</v>
          </cell>
          <cell r="I152">
            <v>214.67734999999999</v>
          </cell>
          <cell r="J152">
            <v>3223.2773099999995</v>
          </cell>
          <cell r="K152">
            <v>3437.9546599999994</v>
          </cell>
          <cell r="L152">
            <v>217.61473000000001</v>
          </cell>
          <cell r="M152">
            <v>8399.6422430000002</v>
          </cell>
          <cell r="N152">
            <v>8617.2569729999996</v>
          </cell>
          <cell r="O152">
            <v>0</v>
          </cell>
          <cell r="P152">
            <v>5453.6832739999991</v>
          </cell>
          <cell r="Q152">
            <v>5453.6832739999991</v>
          </cell>
          <cell r="R152">
            <v>3879.5674100000006</v>
          </cell>
          <cell r="S152">
            <v>4605.8734240000022</v>
          </cell>
          <cell r="T152">
            <v>8485.4408340000027</v>
          </cell>
          <cell r="U152">
            <v>1289.624</v>
          </cell>
          <cell r="V152">
            <v>5000.6468190000005</v>
          </cell>
          <cell r="W152">
            <v>6290.2708190000003</v>
          </cell>
        </row>
        <row r="153">
          <cell r="B153" t="str">
            <v>Turkmenistan</v>
          </cell>
          <cell r="C153">
            <v>0</v>
          </cell>
          <cell r="D153">
            <v>218.26</v>
          </cell>
          <cell r="E153">
            <v>218.26</v>
          </cell>
          <cell r="F153">
            <v>0</v>
          </cell>
          <cell r="G153">
            <v>39.029000000000003</v>
          </cell>
          <cell r="H153">
            <v>39.029000000000003</v>
          </cell>
          <cell r="I153">
            <v>0</v>
          </cell>
          <cell r="J153">
            <v>91.675624999999997</v>
          </cell>
          <cell r="K153">
            <v>91.675624999999997</v>
          </cell>
          <cell r="L153">
            <v>0</v>
          </cell>
          <cell r="M153">
            <v>415.70686000000001</v>
          </cell>
          <cell r="N153">
            <v>415.70686000000001</v>
          </cell>
          <cell r="O153">
            <v>0</v>
          </cell>
          <cell r="P153">
            <v>512.06831246699983</v>
          </cell>
          <cell r="Q153">
            <v>512.06831246699983</v>
          </cell>
          <cell r="R153">
            <v>0</v>
          </cell>
          <cell r="S153">
            <v>365.99998499999992</v>
          </cell>
          <cell r="T153">
            <v>365.99998499999992</v>
          </cell>
          <cell r="U153">
            <v>0</v>
          </cell>
          <cell r="V153">
            <v>459.151882</v>
          </cell>
          <cell r="W153">
            <v>459.151882</v>
          </cell>
        </row>
        <row r="154">
          <cell r="B154" t="str">
            <v>Tuvalu</v>
          </cell>
          <cell r="C154">
            <v>0</v>
          </cell>
          <cell r="D154">
            <v>0</v>
          </cell>
          <cell r="E154">
            <v>0</v>
          </cell>
          <cell r="F154">
            <v>0</v>
          </cell>
          <cell r="G154">
            <v>27.922000000000001</v>
          </cell>
          <cell r="H154">
            <v>27.922000000000001</v>
          </cell>
          <cell r="I154">
            <v>0</v>
          </cell>
          <cell r="J154">
            <v>31.11</v>
          </cell>
          <cell r="K154">
            <v>31.11</v>
          </cell>
          <cell r="L154">
            <v>0</v>
          </cell>
          <cell r="M154">
            <v>19.89</v>
          </cell>
          <cell r="N154">
            <v>19.89</v>
          </cell>
          <cell r="O154">
            <v>0</v>
          </cell>
          <cell r="P154">
            <v>2.0129999999999999</v>
          </cell>
          <cell r="Q154">
            <v>2.0129999999999999</v>
          </cell>
          <cell r="R154">
            <v>0</v>
          </cell>
          <cell r="S154">
            <v>0</v>
          </cell>
          <cell r="T154">
            <v>0</v>
          </cell>
          <cell r="U154">
            <v>0</v>
          </cell>
          <cell r="V154">
            <v>25.885776</v>
          </cell>
          <cell r="W154">
            <v>25.885776</v>
          </cell>
        </row>
        <row r="155">
          <cell r="B155" t="str">
            <v>Uganda</v>
          </cell>
          <cell r="C155">
            <v>66499.12000000001</v>
          </cell>
          <cell r="D155">
            <v>8630.48</v>
          </cell>
          <cell r="E155">
            <v>75129.600000000006</v>
          </cell>
          <cell r="F155">
            <v>115005.2574799999</v>
          </cell>
          <cell r="G155">
            <v>1068.381725</v>
          </cell>
          <cell r="H155">
            <v>116073.6392049999</v>
          </cell>
          <cell r="I155">
            <v>86831.029129999995</v>
          </cell>
          <cell r="J155">
            <v>2357.2453079999991</v>
          </cell>
          <cell r="K155">
            <v>89188.274437999993</v>
          </cell>
          <cell r="L155">
            <v>87399.237859999979</v>
          </cell>
          <cell r="M155">
            <v>6106.0031580000004</v>
          </cell>
          <cell r="N155">
            <v>93505.241017999986</v>
          </cell>
          <cell r="O155">
            <v>78340.589859999964</v>
          </cell>
          <cell r="P155">
            <v>-21999.863194500002</v>
          </cell>
          <cell r="Q155">
            <v>56340.726665499962</v>
          </cell>
          <cell r="R155">
            <v>110696.72268999994</v>
          </cell>
          <cell r="S155">
            <v>-28517.639822000001</v>
          </cell>
          <cell r="T155">
            <v>82179.082867999939</v>
          </cell>
          <cell r="U155">
            <v>115159.89045000001</v>
          </cell>
          <cell r="V155">
            <v>8188.4701299999979</v>
          </cell>
          <cell r="W155">
            <v>123348.36058000001</v>
          </cell>
        </row>
        <row r="156">
          <cell r="B156" t="str">
            <v>Ukraine</v>
          </cell>
          <cell r="C156">
            <v>46.019999999999996</v>
          </cell>
          <cell r="D156">
            <v>1471.1600000000008</v>
          </cell>
          <cell r="E156">
            <v>1517.1800000000007</v>
          </cell>
          <cell r="F156">
            <v>0</v>
          </cell>
          <cell r="G156">
            <v>542.75916000000007</v>
          </cell>
          <cell r="H156">
            <v>542.75916000000007</v>
          </cell>
          <cell r="I156">
            <v>0</v>
          </cell>
          <cell r="J156">
            <v>828.8416719999999</v>
          </cell>
          <cell r="K156">
            <v>828.8416719999999</v>
          </cell>
          <cell r="L156">
            <v>18</v>
          </cell>
          <cell r="M156">
            <v>3022.5485679999997</v>
          </cell>
          <cell r="N156">
            <v>3040.5485679999997</v>
          </cell>
          <cell r="O156">
            <v>0</v>
          </cell>
          <cell r="P156">
            <v>2535.4798249999999</v>
          </cell>
          <cell r="Q156">
            <v>2535.4798249999999</v>
          </cell>
          <cell r="R156">
            <v>2901.42299</v>
          </cell>
          <cell r="S156">
            <v>4603.6301549999989</v>
          </cell>
          <cell r="T156">
            <v>7505.0531449999989</v>
          </cell>
          <cell r="U156">
            <v>15921.54198</v>
          </cell>
          <cell r="V156">
            <v>12718.281828999996</v>
          </cell>
          <cell r="W156">
            <v>28639.823808999994</v>
          </cell>
        </row>
        <row r="157">
          <cell r="B157" t="str">
            <v>Uruguay</v>
          </cell>
          <cell r="C157">
            <v>0</v>
          </cell>
          <cell r="D157">
            <v>26.12</v>
          </cell>
          <cell r="E157">
            <v>26.12</v>
          </cell>
          <cell r="F157">
            <v>0</v>
          </cell>
          <cell r="G157">
            <v>42.655999999999999</v>
          </cell>
          <cell r="H157">
            <v>42.655999999999999</v>
          </cell>
          <cell r="I157">
            <v>0</v>
          </cell>
          <cell r="J157">
            <v>59.368471000000007</v>
          </cell>
          <cell r="K157">
            <v>59.368471000000007</v>
          </cell>
          <cell r="L157">
            <v>0</v>
          </cell>
          <cell r="M157">
            <v>123.378395</v>
          </cell>
          <cell r="N157">
            <v>123.378395</v>
          </cell>
          <cell r="O157">
            <v>0</v>
          </cell>
          <cell r="P157">
            <v>357.49159749000006</v>
          </cell>
          <cell r="Q157">
            <v>357.49159749000006</v>
          </cell>
          <cell r="R157">
            <v>0</v>
          </cell>
          <cell r="S157">
            <v>237.64920599999996</v>
          </cell>
          <cell r="T157">
            <v>237.64920599999996</v>
          </cell>
          <cell r="U157">
            <v>0</v>
          </cell>
          <cell r="V157">
            <v>1523.3483880000001</v>
          </cell>
          <cell r="W157">
            <v>1523.3483880000001</v>
          </cell>
        </row>
        <row r="158">
          <cell r="B158" t="str">
            <v>Uzbekistan</v>
          </cell>
          <cell r="C158">
            <v>0</v>
          </cell>
          <cell r="D158">
            <v>1183.4799999999998</v>
          </cell>
          <cell r="E158">
            <v>1183.4799999999998</v>
          </cell>
          <cell r="F158">
            <v>0</v>
          </cell>
          <cell r="G158">
            <v>797.13673999999992</v>
          </cell>
          <cell r="H158">
            <v>797.13673999999992</v>
          </cell>
          <cell r="I158">
            <v>0</v>
          </cell>
          <cell r="J158">
            <v>524.03573500000005</v>
          </cell>
          <cell r="K158">
            <v>524.03573500000005</v>
          </cell>
          <cell r="L158">
            <v>0</v>
          </cell>
          <cell r="M158">
            <v>1635.9295409999997</v>
          </cell>
          <cell r="N158">
            <v>1635.9295409999997</v>
          </cell>
          <cell r="O158">
            <v>0</v>
          </cell>
          <cell r="P158">
            <v>1538.8793020000003</v>
          </cell>
          <cell r="Q158">
            <v>1538.8793020000003</v>
          </cell>
          <cell r="R158">
            <v>0</v>
          </cell>
          <cell r="S158">
            <v>1238.6021099999998</v>
          </cell>
          <cell r="T158">
            <v>1238.6021099999998</v>
          </cell>
          <cell r="U158">
            <v>0</v>
          </cell>
          <cell r="V158">
            <v>1504.801594</v>
          </cell>
          <cell r="W158">
            <v>1504.801594</v>
          </cell>
        </row>
        <row r="159">
          <cell r="B159" t="str">
            <v>Vanuatu</v>
          </cell>
          <cell r="C159">
            <v>62.36</v>
          </cell>
          <cell r="D159">
            <v>0</v>
          </cell>
          <cell r="E159">
            <v>62.36</v>
          </cell>
          <cell r="F159">
            <v>41.537979999999997</v>
          </cell>
          <cell r="G159">
            <v>16.568850000000001</v>
          </cell>
          <cell r="H159">
            <v>58.106830000000002</v>
          </cell>
          <cell r="I159">
            <v>42.265210000000003</v>
          </cell>
          <cell r="J159">
            <v>24.975242000000001</v>
          </cell>
          <cell r="K159">
            <v>67.240452000000005</v>
          </cell>
          <cell r="L159">
            <v>0</v>
          </cell>
          <cell r="M159">
            <v>19.674488</v>
          </cell>
          <cell r="N159">
            <v>19.674488</v>
          </cell>
          <cell r="O159">
            <v>43.636000000000003</v>
          </cell>
          <cell r="P159">
            <v>13.131600000000001</v>
          </cell>
          <cell r="Q159">
            <v>56.767600000000002</v>
          </cell>
          <cell r="R159">
            <v>0</v>
          </cell>
          <cell r="S159">
            <v>11.871270000000001</v>
          </cell>
          <cell r="T159">
            <v>11.871270000000001</v>
          </cell>
          <cell r="U159">
            <v>2346.7293399999999</v>
          </cell>
          <cell r="V159">
            <v>104.26211000000001</v>
          </cell>
          <cell r="W159">
            <v>2450.99145</v>
          </cell>
        </row>
        <row r="160">
          <cell r="B160" t="str">
            <v>Venezuela</v>
          </cell>
          <cell r="C160">
            <v>0</v>
          </cell>
          <cell r="D160">
            <v>1383.86</v>
          </cell>
          <cell r="E160">
            <v>1383.86</v>
          </cell>
          <cell r="F160">
            <v>0</v>
          </cell>
          <cell r="G160">
            <v>705.03135999999995</v>
          </cell>
          <cell r="H160">
            <v>705.03135999999995</v>
          </cell>
          <cell r="I160">
            <v>0</v>
          </cell>
          <cell r="J160">
            <v>486.93360799999994</v>
          </cell>
          <cell r="K160">
            <v>486.93360799999994</v>
          </cell>
          <cell r="L160">
            <v>0</v>
          </cell>
          <cell r="M160">
            <v>1007.0625320000004</v>
          </cell>
          <cell r="N160">
            <v>1007.0625320000004</v>
          </cell>
          <cell r="O160">
            <v>0</v>
          </cell>
          <cell r="P160">
            <v>1989.2709349999993</v>
          </cell>
          <cell r="Q160">
            <v>1989.2709349999993</v>
          </cell>
          <cell r="R160">
            <v>0</v>
          </cell>
          <cell r="S160">
            <v>1428.27692</v>
          </cell>
          <cell r="T160">
            <v>1428.27692</v>
          </cell>
          <cell r="U160">
            <v>0</v>
          </cell>
          <cell r="V160">
            <v>1408.217222</v>
          </cell>
          <cell r="W160">
            <v>1408.217222</v>
          </cell>
        </row>
        <row r="161">
          <cell r="B161" t="str">
            <v>Vietnam</v>
          </cell>
          <cell r="C161">
            <v>59548.43</v>
          </cell>
          <cell r="D161">
            <v>1319.77</v>
          </cell>
          <cell r="E161">
            <v>60868.2</v>
          </cell>
          <cell r="F161">
            <v>50114.657670000015</v>
          </cell>
          <cell r="G161">
            <v>3107.0379949999997</v>
          </cell>
          <cell r="H161">
            <v>53221.695665000014</v>
          </cell>
          <cell r="I161">
            <v>18769.670629999997</v>
          </cell>
          <cell r="J161">
            <v>3062.4476339999997</v>
          </cell>
          <cell r="K161">
            <v>21832.118263999997</v>
          </cell>
          <cell r="L161">
            <v>47157.76189999999</v>
          </cell>
          <cell r="M161">
            <v>4506.6403119999995</v>
          </cell>
          <cell r="N161">
            <v>51664.402211999986</v>
          </cell>
          <cell r="O161">
            <v>19987.011119999999</v>
          </cell>
          <cell r="P161">
            <v>3221.5870950000003</v>
          </cell>
          <cell r="Q161">
            <v>23208.598214999998</v>
          </cell>
          <cell r="R161">
            <v>10407.94096</v>
          </cell>
          <cell r="S161">
            <v>4780.5857359999991</v>
          </cell>
          <cell r="T161">
            <v>15188.526695999999</v>
          </cell>
          <cell r="U161">
            <v>5959.88526</v>
          </cell>
          <cell r="V161">
            <v>6362.3955820000001</v>
          </cell>
          <cell r="W161">
            <v>12322.280842</v>
          </cell>
        </row>
        <row r="162">
          <cell r="B162" t="str">
            <v>West Bank &amp; Gaza Strip</v>
          </cell>
          <cell r="C162">
            <v>56063.490000000027</v>
          </cell>
          <cell r="D162">
            <v>4972.7199999999993</v>
          </cell>
          <cell r="E162">
            <v>61036.210000000028</v>
          </cell>
          <cell r="F162">
            <v>57999.546020000009</v>
          </cell>
          <cell r="G162">
            <v>5214.0904499999997</v>
          </cell>
          <cell r="H162">
            <v>63213.636470000012</v>
          </cell>
          <cell r="I162">
            <v>73039.031399999993</v>
          </cell>
          <cell r="J162">
            <v>2509.4696150000009</v>
          </cell>
          <cell r="K162">
            <v>75548.501014999987</v>
          </cell>
          <cell r="L162">
            <v>35310.612000000008</v>
          </cell>
          <cell r="M162">
            <v>7573.1780689999987</v>
          </cell>
          <cell r="N162">
            <v>42883.79006900001</v>
          </cell>
          <cell r="O162">
            <v>59334.947810000005</v>
          </cell>
          <cell r="P162">
            <v>10142.877322</v>
          </cell>
          <cell r="Q162">
            <v>69477.825131999998</v>
          </cell>
          <cell r="R162">
            <v>75347.181769999981</v>
          </cell>
          <cell r="S162">
            <v>8010.4430949999987</v>
          </cell>
          <cell r="T162">
            <v>83357.624864999976</v>
          </cell>
          <cell r="U162">
            <v>41077.013900000005</v>
          </cell>
          <cell r="V162">
            <v>10351.251534999999</v>
          </cell>
          <cell r="W162">
            <v>51428.265435000008</v>
          </cell>
        </row>
        <row r="163">
          <cell r="B163" t="str">
            <v>West Indies, regional</v>
          </cell>
          <cell r="C163">
            <v>17143.189999999999</v>
          </cell>
          <cell r="D163">
            <v>33.86</v>
          </cell>
          <cell r="E163">
            <v>17177.05</v>
          </cell>
          <cell r="F163">
            <v>15852.87239</v>
          </cell>
          <cell r="G163">
            <v>280.58419999999995</v>
          </cell>
          <cell r="H163">
            <v>16133.45659</v>
          </cell>
          <cell r="I163">
            <v>13148.290270000001</v>
          </cell>
          <cell r="J163">
            <v>214.63665699999996</v>
          </cell>
          <cell r="K163">
            <v>13362.926927</v>
          </cell>
          <cell r="L163">
            <v>10999.256090000003</v>
          </cell>
          <cell r="M163">
            <v>191.042145</v>
          </cell>
          <cell r="N163">
            <v>11190.298235000002</v>
          </cell>
          <cell r="O163">
            <v>10096.76467</v>
          </cell>
          <cell r="P163">
            <v>669.11370327400004</v>
          </cell>
          <cell r="Q163">
            <v>10765.878373274001</v>
          </cell>
          <cell r="R163">
            <v>6279.9082199999993</v>
          </cell>
          <cell r="S163">
            <v>267.69555599999995</v>
          </cell>
          <cell r="T163">
            <v>6547.603775999999</v>
          </cell>
          <cell r="U163">
            <v>7772.1830800000025</v>
          </cell>
          <cell r="V163">
            <v>0</v>
          </cell>
          <cell r="W163">
            <v>7772.1830800000025</v>
          </cell>
        </row>
        <row r="164">
          <cell r="B164" t="str">
            <v>Yemen</v>
          </cell>
          <cell r="C164">
            <v>22621.89000000001</v>
          </cell>
          <cell r="D164">
            <v>806.66</v>
          </cell>
          <cell r="E164">
            <v>23428.55000000001</v>
          </cell>
          <cell r="F164">
            <v>38788.598209999989</v>
          </cell>
          <cell r="G164">
            <v>2598.0284099999999</v>
          </cell>
          <cell r="H164">
            <v>41386.626619999988</v>
          </cell>
          <cell r="I164">
            <v>37709.096969999999</v>
          </cell>
          <cell r="J164">
            <v>1348.0182649999999</v>
          </cell>
          <cell r="K164">
            <v>39057.115234999997</v>
          </cell>
          <cell r="L164">
            <v>37676.097040000001</v>
          </cell>
          <cell r="M164">
            <v>1878.8453910000003</v>
          </cell>
          <cell r="N164">
            <v>39554.942431000003</v>
          </cell>
          <cell r="O164">
            <v>93394.933670000013</v>
          </cell>
          <cell r="P164">
            <v>1751.0110473000004</v>
          </cell>
          <cell r="Q164">
            <v>95145.944717300008</v>
          </cell>
          <cell r="R164">
            <v>77665.407289999988</v>
          </cell>
          <cell r="S164">
            <v>4453.8068699999985</v>
          </cell>
          <cell r="T164">
            <v>82119.214159999989</v>
          </cell>
          <cell r="U164">
            <v>77866.219469999996</v>
          </cell>
          <cell r="V164">
            <v>4184.2348999999995</v>
          </cell>
          <cell r="W164">
            <v>82050.454369999992</v>
          </cell>
        </row>
        <row r="165">
          <cell r="B165" t="str">
            <v>Zambia</v>
          </cell>
          <cell r="C165">
            <v>50781.469999999994</v>
          </cell>
          <cell r="D165">
            <v>628.75999999999988</v>
          </cell>
          <cell r="E165">
            <v>51410.229999999996</v>
          </cell>
          <cell r="F165">
            <v>50276.176410000015</v>
          </cell>
          <cell r="G165">
            <v>1070.27306</v>
          </cell>
          <cell r="H165">
            <v>51346.449470000014</v>
          </cell>
          <cell r="I165">
            <v>55239.293720000001</v>
          </cell>
          <cell r="J165">
            <v>2520.6177809999999</v>
          </cell>
          <cell r="K165">
            <v>57759.911501000002</v>
          </cell>
          <cell r="L165">
            <v>51619.412879999996</v>
          </cell>
          <cell r="M165">
            <v>1558.0521049999995</v>
          </cell>
          <cell r="N165">
            <v>53177.464984999999</v>
          </cell>
          <cell r="O165">
            <v>57190.483609999996</v>
          </cell>
          <cell r="P165">
            <v>2657.673794201999</v>
          </cell>
          <cell r="Q165">
            <v>59848.157404201993</v>
          </cell>
          <cell r="R165">
            <v>80929.529690000039</v>
          </cell>
          <cell r="S165">
            <v>10129.947060999999</v>
          </cell>
          <cell r="T165">
            <v>91059.476751000038</v>
          </cell>
          <cell r="U165">
            <v>48144.464139999996</v>
          </cell>
          <cell r="V165">
            <v>2348.758797</v>
          </cell>
          <cell r="W165">
            <v>50493.222936999999</v>
          </cell>
        </row>
        <row r="166">
          <cell r="B166" t="str">
            <v>Zimbabwe</v>
          </cell>
          <cell r="C166">
            <v>67558.19</v>
          </cell>
          <cell r="D166">
            <v>3751.16</v>
          </cell>
          <cell r="E166">
            <v>71309.350000000006</v>
          </cell>
          <cell r="F166">
            <v>65166.270939999988</v>
          </cell>
          <cell r="G166">
            <v>4770.1971000000003</v>
          </cell>
          <cell r="H166">
            <v>69936.468039999992</v>
          </cell>
          <cell r="I166">
            <v>45838.956650000022</v>
          </cell>
          <cell r="J166">
            <v>2518.5090650000002</v>
          </cell>
          <cell r="K166">
            <v>48357.46571500002</v>
          </cell>
          <cell r="L166">
            <v>131719.53216000003</v>
          </cell>
          <cell r="M166">
            <v>7111.1581940000005</v>
          </cell>
          <cell r="N166">
            <v>138830.69035400002</v>
          </cell>
          <cell r="O166">
            <v>88732.666569999987</v>
          </cell>
          <cell r="P166">
            <v>5103.4921890000005</v>
          </cell>
          <cell r="Q166">
            <v>93836.158758999984</v>
          </cell>
          <cell r="R166">
            <v>95290.632470000011</v>
          </cell>
          <cell r="S166">
            <v>8732.9662270000026</v>
          </cell>
          <cell r="T166">
            <v>104023.59869700001</v>
          </cell>
          <cell r="U166">
            <v>86951.214069999973</v>
          </cell>
          <cell r="V166">
            <v>5944.5104180000008</v>
          </cell>
          <cell r="W166">
            <v>92895.724487999978</v>
          </cell>
        </row>
        <row r="167">
          <cell r="B167" t="str">
            <v>Total</v>
          </cell>
          <cell r="C167">
            <v>4066701.8256900054</v>
          </cell>
          <cell r="D167">
            <v>737331.32000000065</v>
          </cell>
          <cell r="E167">
            <v>4804033.1456900062</v>
          </cell>
          <cell r="F167">
            <v>4310178.3671599934</v>
          </cell>
          <cell r="G167">
            <v>879456.14372609963</v>
          </cell>
          <cell r="H167">
            <v>5189634.5108860927</v>
          </cell>
          <cell r="I167">
            <v>4498855.995550002</v>
          </cell>
          <cell r="J167">
            <v>760976.091768999</v>
          </cell>
          <cell r="K167">
            <v>5259832.0873190006</v>
          </cell>
          <cell r="L167">
            <v>4564068.5256159967</v>
          </cell>
          <cell r="M167">
            <v>995638.32695850474</v>
          </cell>
          <cell r="N167">
            <v>5559706.8525745012</v>
          </cell>
          <cell r="O167">
            <v>5778959.5349299982</v>
          </cell>
          <cell r="P167">
            <v>941905.42334276508</v>
          </cell>
          <cell r="Q167">
            <v>6720864.9582727635</v>
          </cell>
          <cell r="R167">
            <v>5858525.133340003</v>
          </cell>
          <cell r="S167">
            <v>963965.54561135999</v>
          </cell>
          <cell r="T167">
            <v>6822490.6789513631</v>
          </cell>
          <cell r="U167">
            <v>6260256.5945800198</v>
          </cell>
          <cell r="V167">
            <v>1403438.067466598</v>
          </cell>
          <cell r="W167">
            <v>7663694.6620466178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8">
          <cell r="B8" t="str">
            <v>BBC World Service</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3">
          <cell r="B53" t="str">
            <v>BBC World Service</v>
          </cell>
        </row>
      </sheetData>
      <sheetData sheetId="71"/>
      <sheetData sheetId="72"/>
      <sheetData sheetId="73"/>
      <sheetData sheetId="74"/>
      <sheetData sheetId="75">
        <row r="7">
          <cell r="B7" t="str">
            <v>Afghanistan</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6">
          <cell r="B6" t="str">
            <v>Afghanistan</v>
          </cell>
        </row>
      </sheetData>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row r="8">
          <cell r="B8" t="str">
            <v>BBC World Service</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53">
          <cell r="B53" t="str">
            <v>BBC World Service</v>
          </cell>
        </row>
      </sheetData>
      <sheetData sheetId="124"/>
      <sheetData sheetId="125"/>
      <sheetData sheetId="126"/>
      <sheetData sheetId="127"/>
      <sheetData sheetId="128">
        <row r="7">
          <cell r="B7" t="str">
            <v>Afghanistan</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6">
          <cell r="B6" t="str">
            <v>Afghanistan</v>
          </cell>
        </row>
      </sheetData>
      <sheetData sheetId="149"/>
      <sheetData sheetId="150"/>
      <sheetData sheetId="151"/>
      <sheetData sheetId="152"/>
      <sheetData sheetId="153"/>
      <sheetData sheetId="154"/>
      <sheetData sheetId="155"/>
      <sheetData sheetId="156"/>
      <sheetData sheetId="157"/>
      <sheetData sheetId="158"/>
      <sheetData sheetId="159"/>
      <sheetData sheetId="160">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175"/>
      <sheetData sheetId="176"/>
      <sheetData sheetId="177"/>
      <sheetData sheetId="178"/>
      <sheetData sheetId="179">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200"/>
      <sheetData sheetId="201"/>
      <sheetData sheetId="202"/>
      <sheetData sheetId="203"/>
      <sheetData sheetId="204"/>
      <sheetData sheetId="205"/>
      <sheetData sheetId="206"/>
      <sheetData sheetId="207"/>
      <sheetData sheetId="208"/>
      <sheetData sheetId="209"/>
      <sheetData sheetId="210"/>
      <sheetData sheetId="211">
        <row r="8">
          <cell r="B8" t="str">
            <v>BBC World Service</v>
          </cell>
        </row>
      </sheetData>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ow r="53">
          <cell r="B53" t="str">
            <v>BBC World Service</v>
          </cell>
        </row>
      </sheetData>
      <sheetData sheetId="226"/>
      <sheetData sheetId="227"/>
      <sheetData sheetId="228"/>
      <sheetData sheetId="229"/>
      <sheetData sheetId="230">
        <row r="7">
          <cell r="B7" t="str">
            <v>Afghanistan</v>
          </cell>
        </row>
      </sheetData>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6">
          <cell r="B6" t="str">
            <v>Afghanistan</v>
          </cell>
        </row>
      </sheetData>
      <sheetData sheetId="251"/>
      <sheetData sheetId="252"/>
      <sheetData sheetId="253"/>
      <sheetData sheetId="254"/>
      <sheetData sheetId="255"/>
      <sheetData sheetId="256"/>
      <sheetData sheetId="257"/>
      <sheetData sheetId="25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Table_1"/>
      <sheetName val="RAW_Table_2"/>
      <sheetName val="Table_2"/>
      <sheetName val="RAW_Table_3"/>
      <sheetName val="Table_3"/>
      <sheetName val="RAW_Table_4"/>
      <sheetName val="Table_4"/>
      <sheetName val="RAW_Table_5"/>
      <sheetName val="Table_5"/>
      <sheetName val="RAW_Table_6"/>
      <sheetName val="SPSS_table_6"/>
      <sheetName val="Table_6"/>
      <sheetName val="RAW_TABLE_7"/>
      <sheetName val="Table_7"/>
      <sheetName val="RAW_TABLE_8_&amp;_A6a"/>
      <sheetName val="Table_8"/>
      <sheetName val="Table_9"/>
      <sheetName val="RAW_TABLE_10"/>
      <sheetName val="Table_10"/>
      <sheetName val="Table_C1"/>
      <sheetName val="Table_C2"/>
      <sheetName val="Table_C7"/>
      <sheetName val="RAW_Table_C8"/>
      <sheetName val="Table_C8"/>
      <sheetName val="RAW_Table_C9"/>
      <sheetName val="Table_C9"/>
      <sheetName val="Table_C10"/>
      <sheetName val="RAW_Table_C11"/>
      <sheetName val="Table_C11"/>
      <sheetName val="Table_A1a"/>
      <sheetName val="Table_A2"/>
      <sheetName val="Table_A3"/>
      <sheetName val="RAW_Table_A4a"/>
      <sheetName val="Table_A4a"/>
      <sheetName val="RAW_Table_A4b"/>
      <sheetName val="Table_A4b"/>
      <sheetName val="RAW_Table_A4c"/>
      <sheetName val="Table_A4c"/>
      <sheetName val="RAW_Table_A4d"/>
      <sheetName val="Table_A4d"/>
      <sheetName val="RAW_Table_A4e"/>
      <sheetName val="Table_A4e"/>
      <sheetName val="Raw_Table_A4f"/>
      <sheetName val="Table_A4f"/>
      <sheetName val="Commonwealth"/>
      <sheetName val="New_commonwealth_table"/>
      <sheetName val="Raw_Table_A5"/>
      <sheetName val="Table_A5"/>
      <sheetName val="Table_A6a"/>
      <sheetName val="Table_A8"/>
      <sheetName val="Table_A9"/>
      <sheetName val="Table_A10"/>
      <sheetName val="Table_13"/>
      <sheetName val="RAW_Table_21"/>
      <sheetName val="Table_21"/>
      <sheetName val="RAW_Table_31"/>
      <sheetName val="Table_31"/>
      <sheetName val="RAW_Table_41"/>
      <sheetName val="Table_41"/>
      <sheetName val="RAW_Table_51"/>
      <sheetName val="Table_51"/>
      <sheetName val="RAW_Table_61"/>
      <sheetName val="SPSS_table_61"/>
      <sheetName val="Table_61"/>
      <sheetName val="RAW_TABLE_71"/>
      <sheetName val="Table_71"/>
      <sheetName val="RAW_TABLE_8_&amp;_A6a1"/>
      <sheetName val="Table_81"/>
      <sheetName val="Table_91"/>
      <sheetName val="RAW_TABLE_101"/>
      <sheetName val="Table_101"/>
      <sheetName val="Table_C12"/>
      <sheetName val="Table_C21"/>
      <sheetName val="Table_C71"/>
      <sheetName val="RAW_Table_C81"/>
      <sheetName val="Table_C81"/>
      <sheetName val="RAW_Table_C91"/>
      <sheetName val="Table_C91"/>
      <sheetName val="Table_C101"/>
      <sheetName val="RAW_Table_C111"/>
      <sheetName val="Table_C111"/>
      <sheetName val="Table_A1a1"/>
      <sheetName val="Table_A21"/>
      <sheetName val="Table_A31"/>
      <sheetName val="RAW_Table_A4a1"/>
      <sheetName val="Table_A4a1"/>
      <sheetName val="RAW_Table_A4b1"/>
      <sheetName val="Table_A4b1"/>
      <sheetName val="RAW_Table_A4c1"/>
      <sheetName val="Table_A4c1"/>
      <sheetName val="RAW_Table_A4d1"/>
      <sheetName val="Table_A4d1"/>
      <sheetName val="RAW_Table_A4e1"/>
      <sheetName val="Table_A4e1"/>
      <sheetName val="Raw_Table_A4f1"/>
      <sheetName val="Table_A4f1"/>
      <sheetName val="New_commonwealth_table1"/>
      <sheetName val="Raw_Table_A51"/>
      <sheetName val="Table_A51"/>
      <sheetName val="Table_A6a1"/>
      <sheetName val="Table_A81"/>
      <sheetName val="Table_A91"/>
      <sheetName val="Table_A101"/>
      <sheetName val="Table_11"/>
      <sheetName val="Table_12"/>
      <sheetName val="Table 1"/>
      <sheetName val="RAW Table 2"/>
      <sheetName val="Table 2"/>
      <sheetName val="RAW Table 3"/>
      <sheetName val="Table 3"/>
      <sheetName val="RAW Table 4"/>
      <sheetName val="Table 4"/>
      <sheetName val="RAW Table 5"/>
      <sheetName val="Table 5"/>
      <sheetName val="RAW Table 6"/>
      <sheetName val="SPSS_table 6"/>
      <sheetName val="Table 6"/>
      <sheetName val="RAW TABLE 7"/>
      <sheetName val="Table 7"/>
      <sheetName val="RAW TABLE 8 &amp; A6a"/>
      <sheetName val="Table 8"/>
      <sheetName val="Table 9"/>
      <sheetName val="RAW TABLE 10"/>
      <sheetName val="Table 10"/>
      <sheetName val="Table C1"/>
      <sheetName val="Table C2"/>
      <sheetName val="Table C7"/>
      <sheetName val="RAW Table C8"/>
      <sheetName val="Table C8"/>
      <sheetName val="RAW Table C9"/>
      <sheetName val="Table C9"/>
      <sheetName val="Table C10"/>
      <sheetName val="RAW Table C11"/>
      <sheetName val="Table C11"/>
      <sheetName val="Table A1a"/>
      <sheetName val="Table A2"/>
      <sheetName val="Table A3"/>
      <sheetName val="RAW Table A4a"/>
      <sheetName val="Table A4a"/>
      <sheetName val="RAW Table A4b"/>
      <sheetName val="Table A4b"/>
      <sheetName val="RAW Table A4c"/>
      <sheetName val="Table A4c"/>
      <sheetName val="RAW Table A4d"/>
      <sheetName val="Table A4d"/>
      <sheetName val="RAW Table A4e"/>
      <sheetName val="Table A4e"/>
      <sheetName val="Raw Table A4f"/>
      <sheetName val="Table A4f"/>
      <sheetName val="New commonwealth table"/>
      <sheetName val="Raw Table A5"/>
      <sheetName val="Table A5"/>
      <sheetName val="Table A6a"/>
      <sheetName val="Table A8"/>
      <sheetName val="Table A9"/>
      <sheetName val="Table A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7">
          <cell r="B7" t="str">
            <v>Afghanistan</v>
          </cell>
          <cell r="C7">
            <v>135916.79000000004</v>
          </cell>
          <cell r="D7">
            <v>72334.23</v>
          </cell>
          <cell r="E7">
            <v>208251.02000000002</v>
          </cell>
          <cell r="F7">
            <v>76926.803060000035</v>
          </cell>
          <cell r="G7">
            <v>75126.210116999981</v>
          </cell>
          <cell r="H7">
            <v>152053.01317700002</v>
          </cell>
          <cell r="I7">
            <v>190690.24527999997</v>
          </cell>
          <cell r="J7">
            <v>73438.600996000008</v>
          </cell>
          <cell r="K7">
            <v>264128.84627599997</v>
          </cell>
          <cell r="L7">
            <v>183988.67874000006</v>
          </cell>
          <cell r="M7">
            <v>89812.475665999998</v>
          </cell>
          <cell r="N7">
            <v>273801.15440600005</v>
          </cell>
          <cell r="O7">
            <v>163156.42005999995</v>
          </cell>
          <cell r="P7">
            <v>48695.472360350002</v>
          </cell>
          <cell r="Q7">
            <v>211851.89242034993</v>
          </cell>
          <cell r="R7">
            <v>178098.84663000004</v>
          </cell>
          <cell r="S7">
            <v>19444.270806</v>
          </cell>
          <cell r="T7">
            <v>197543.11743600003</v>
          </cell>
          <cell r="U7">
            <v>199632.18441000002</v>
          </cell>
          <cell r="V7">
            <v>100295.37127799998</v>
          </cell>
          <cell r="W7">
            <v>299927.55568799999</v>
          </cell>
        </row>
        <row r="8">
          <cell r="B8" t="str">
            <v>Africa, regional</v>
          </cell>
          <cell r="C8">
            <v>108786.68000000005</v>
          </cell>
          <cell r="D8">
            <v>44816.610000000008</v>
          </cell>
          <cell r="E8">
            <v>153603.29000000007</v>
          </cell>
          <cell r="F8">
            <v>121707.81561999988</v>
          </cell>
          <cell r="G8">
            <v>-8574.1339799999987</v>
          </cell>
          <cell r="H8">
            <v>113133.68163999988</v>
          </cell>
          <cell r="I8">
            <v>76659.114840000053</v>
          </cell>
          <cell r="J8">
            <v>14204.045093000001</v>
          </cell>
          <cell r="K8">
            <v>90863.159933000046</v>
          </cell>
          <cell r="L8">
            <v>102644.20923000002</v>
          </cell>
          <cell r="M8">
            <v>43998.003045000005</v>
          </cell>
          <cell r="N8">
            <v>146642.21227500003</v>
          </cell>
          <cell r="O8">
            <v>106290.18285000001</v>
          </cell>
          <cell r="P8">
            <v>27716.578509999992</v>
          </cell>
          <cell r="Q8">
            <v>134006.76136</v>
          </cell>
          <cell r="R8">
            <v>182333.91030000005</v>
          </cell>
          <cell r="S8">
            <v>37291.238292000002</v>
          </cell>
          <cell r="T8">
            <v>219625.14859200004</v>
          </cell>
          <cell r="U8">
            <v>166762.40899000003</v>
          </cell>
          <cell r="V8">
            <v>58437.034500387745</v>
          </cell>
          <cell r="W8">
            <v>225199.44349038776</v>
          </cell>
        </row>
        <row r="9">
          <cell r="B9" t="str">
            <v>Albania</v>
          </cell>
          <cell r="C9">
            <v>682.6</v>
          </cell>
          <cell r="D9">
            <v>719.49</v>
          </cell>
          <cell r="E9">
            <v>1402.0900000000001</v>
          </cell>
          <cell r="F9">
            <v>22.814</v>
          </cell>
          <cell r="G9">
            <v>537.42921000000001</v>
          </cell>
          <cell r="H9">
            <v>560.24320999999998</v>
          </cell>
          <cell r="I9">
            <v>0</v>
          </cell>
          <cell r="J9">
            <v>424.76212900000002</v>
          </cell>
          <cell r="K9">
            <v>424.76212900000002</v>
          </cell>
          <cell r="L9">
            <v>0</v>
          </cell>
          <cell r="M9">
            <v>642.64228600000001</v>
          </cell>
          <cell r="N9">
            <v>642.64228600000001</v>
          </cell>
          <cell r="O9">
            <v>0</v>
          </cell>
          <cell r="P9">
            <v>758.54255999999998</v>
          </cell>
          <cell r="Q9">
            <v>758.54255999999998</v>
          </cell>
          <cell r="R9">
            <v>0</v>
          </cell>
          <cell r="S9">
            <v>540.39740600000016</v>
          </cell>
          <cell r="T9">
            <v>540.39740600000016</v>
          </cell>
          <cell r="U9">
            <v>0</v>
          </cell>
          <cell r="V9">
            <v>658.53986900000007</v>
          </cell>
          <cell r="W9">
            <v>658.53986900000007</v>
          </cell>
        </row>
        <row r="10">
          <cell r="B10" t="str">
            <v>Algeria</v>
          </cell>
          <cell r="C10">
            <v>0</v>
          </cell>
          <cell r="D10">
            <v>2314.2999999999997</v>
          </cell>
          <cell r="E10">
            <v>2314.2999999999997</v>
          </cell>
          <cell r="F10">
            <v>0</v>
          </cell>
          <cell r="G10">
            <v>1422.9169300000003</v>
          </cell>
          <cell r="H10">
            <v>1422.9169300000003</v>
          </cell>
          <cell r="I10">
            <v>0</v>
          </cell>
          <cell r="J10">
            <v>901.17241100000001</v>
          </cell>
          <cell r="K10">
            <v>901.17241100000001</v>
          </cell>
          <cell r="L10">
            <v>0</v>
          </cell>
          <cell r="M10">
            <v>2150.5037230000007</v>
          </cell>
          <cell r="N10">
            <v>2150.5037230000007</v>
          </cell>
          <cell r="O10">
            <v>0</v>
          </cell>
          <cell r="P10">
            <v>3111.4913099999994</v>
          </cell>
          <cell r="Q10">
            <v>3111.4913099999994</v>
          </cell>
          <cell r="R10">
            <v>0</v>
          </cell>
          <cell r="S10">
            <v>9772.3350069999942</v>
          </cell>
          <cell r="T10">
            <v>9772.3350069999942</v>
          </cell>
          <cell r="U10">
            <v>0</v>
          </cell>
          <cell r="V10">
            <v>2675.5655870000001</v>
          </cell>
          <cell r="W10">
            <v>2675.5655870000001</v>
          </cell>
        </row>
        <row r="11">
          <cell r="B11" t="str">
            <v>America, regional</v>
          </cell>
          <cell r="C11">
            <v>0</v>
          </cell>
          <cell r="D11">
            <v>0</v>
          </cell>
          <cell r="E11">
            <v>0</v>
          </cell>
          <cell r="F11">
            <v>0</v>
          </cell>
          <cell r="G11">
            <v>6329.5297930000006</v>
          </cell>
          <cell r="H11">
            <v>6329.5297930000006</v>
          </cell>
          <cell r="I11">
            <v>0</v>
          </cell>
          <cell r="J11">
            <v>89.075451999999999</v>
          </cell>
          <cell r="K11">
            <v>89.075451999999999</v>
          </cell>
          <cell r="L11">
            <v>0</v>
          </cell>
          <cell r="M11">
            <v>56.94987900000001</v>
          </cell>
          <cell r="N11">
            <v>56.94987900000001</v>
          </cell>
          <cell r="O11">
            <v>0</v>
          </cell>
          <cell r="P11">
            <v>94.882314000000008</v>
          </cell>
          <cell r="Q11">
            <v>94.882314000000008</v>
          </cell>
          <cell r="R11">
            <v>0</v>
          </cell>
          <cell r="S11">
            <v>61.193361999999993</v>
          </cell>
          <cell r="T11">
            <v>61.193361999999993</v>
          </cell>
          <cell r="U11">
            <v>0</v>
          </cell>
          <cell r="V11">
            <v>2311.7995300000002</v>
          </cell>
          <cell r="W11">
            <v>2311.7995300000002</v>
          </cell>
        </row>
        <row r="12">
          <cell r="B12" t="str">
            <v>Angola</v>
          </cell>
          <cell r="C12">
            <v>2763</v>
          </cell>
          <cell r="D12">
            <v>77.52000000000001</v>
          </cell>
          <cell r="E12">
            <v>2840.52</v>
          </cell>
          <cell r="F12">
            <v>1800.7754100000002</v>
          </cell>
          <cell r="G12">
            <v>8998.83079</v>
          </cell>
          <cell r="H12">
            <v>10799.6062</v>
          </cell>
          <cell r="I12">
            <v>223.40758</v>
          </cell>
          <cell r="J12">
            <v>204.79796700000003</v>
          </cell>
          <cell r="K12">
            <v>428.20554700000002</v>
          </cell>
          <cell r="L12">
            <v>0</v>
          </cell>
          <cell r="M12">
            <v>351.63065100000006</v>
          </cell>
          <cell r="N12">
            <v>351.63065100000006</v>
          </cell>
          <cell r="O12">
            <v>0</v>
          </cell>
          <cell r="P12">
            <v>358.55792400000001</v>
          </cell>
          <cell r="Q12">
            <v>358.55792400000001</v>
          </cell>
          <cell r="R12">
            <v>0</v>
          </cell>
          <cell r="S12">
            <v>915.87600099999997</v>
          </cell>
          <cell r="T12">
            <v>915.87600099999997</v>
          </cell>
          <cell r="U12">
            <v>0</v>
          </cell>
          <cell r="V12">
            <v>1296.4892760000002</v>
          </cell>
          <cell r="W12">
            <v>1296.4892760000002</v>
          </cell>
        </row>
        <row r="13">
          <cell r="B13" t="str">
            <v>Anguilla</v>
          </cell>
          <cell r="C13">
            <v>0</v>
          </cell>
          <cell r="D13">
            <v>135.65</v>
          </cell>
          <cell r="E13">
            <v>135.65</v>
          </cell>
          <cell r="F13">
            <v>0</v>
          </cell>
          <cell r="G13">
            <v>57.794069999999998</v>
          </cell>
          <cell r="H13">
            <v>57.794069999999998</v>
          </cell>
          <cell r="I13">
            <v>0</v>
          </cell>
          <cell r="J13">
            <v>244</v>
          </cell>
          <cell r="K13">
            <v>244</v>
          </cell>
          <cell r="L13">
            <v>0</v>
          </cell>
          <cell r="M13">
            <v>347.13200100000006</v>
          </cell>
          <cell r="N13">
            <v>347.13200100000006</v>
          </cell>
          <cell r="O13">
            <v>0</v>
          </cell>
          <cell r="P13">
            <v>1804.563821</v>
          </cell>
          <cell r="Q13">
            <v>1804.563821</v>
          </cell>
          <cell r="R13">
            <v>0</v>
          </cell>
          <cell r="S13">
            <v>0</v>
          </cell>
          <cell r="T13">
            <v>0</v>
          </cell>
          <cell r="U13">
            <v>0</v>
          </cell>
          <cell r="V13">
            <v>0</v>
          </cell>
          <cell r="W13">
            <v>0</v>
          </cell>
        </row>
        <row r="14">
          <cell r="B14" t="str">
            <v>Antigua and Barbuda</v>
          </cell>
          <cell r="C14">
            <v>3.65</v>
          </cell>
          <cell r="D14">
            <v>0</v>
          </cell>
          <cell r="E14">
            <v>3.65</v>
          </cell>
          <cell r="F14">
            <v>0</v>
          </cell>
          <cell r="G14">
            <v>3.1580599999999999</v>
          </cell>
          <cell r="H14">
            <v>3.1580599999999999</v>
          </cell>
          <cell r="I14">
            <v>0</v>
          </cell>
          <cell r="J14">
            <v>2.0165199999999999</v>
          </cell>
          <cell r="K14">
            <v>2.0165199999999999</v>
          </cell>
          <cell r="L14">
            <v>0</v>
          </cell>
          <cell r="M14">
            <v>3.3073600000000001</v>
          </cell>
          <cell r="N14">
            <v>3.3073600000000001</v>
          </cell>
          <cell r="O14">
            <v>0</v>
          </cell>
          <cell r="P14">
            <v>19.994600000000002</v>
          </cell>
          <cell r="Q14">
            <v>19.994600000000002</v>
          </cell>
          <cell r="R14">
            <v>0</v>
          </cell>
          <cell r="S14">
            <v>2.5698300000000001</v>
          </cell>
          <cell r="T14">
            <v>2.5698300000000001</v>
          </cell>
          <cell r="U14">
            <v>0</v>
          </cell>
          <cell r="V14">
            <v>2.5698300000000001</v>
          </cell>
          <cell r="W14">
            <v>2.5698300000000001</v>
          </cell>
        </row>
        <row r="15">
          <cell r="B15" t="str">
            <v>Argentina</v>
          </cell>
          <cell r="C15">
            <v>0</v>
          </cell>
          <cell r="D15">
            <v>632.28000000000009</v>
          </cell>
          <cell r="E15">
            <v>632.28000000000009</v>
          </cell>
          <cell r="F15">
            <v>0</v>
          </cell>
          <cell r="G15">
            <v>349.59938</v>
          </cell>
          <cell r="H15">
            <v>349.59938</v>
          </cell>
          <cell r="I15">
            <v>0</v>
          </cell>
          <cell r="J15">
            <v>742.67174100000022</v>
          </cell>
          <cell r="K15">
            <v>742.67174100000022</v>
          </cell>
          <cell r="L15">
            <v>0</v>
          </cell>
          <cell r="M15">
            <v>2041.4806610000003</v>
          </cell>
          <cell r="N15">
            <v>2041.4806610000003</v>
          </cell>
          <cell r="O15">
            <v>0</v>
          </cell>
          <cell r="P15">
            <v>946.10145499999976</v>
          </cell>
          <cell r="Q15">
            <v>946.10145499999976</v>
          </cell>
          <cell r="R15">
            <v>0</v>
          </cell>
          <cell r="S15">
            <v>960.72695399999998</v>
          </cell>
          <cell r="T15">
            <v>960.72695399999998</v>
          </cell>
          <cell r="U15">
            <v>0</v>
          </cell>
          <cell r="V15">
            <v>1576.9050350000002</v>
          </cell>
          <cell r="W15">
            <v>1576.9050350000002</v>
          </cell>
        </row>
        <row r="16">
          <cell r="B16" t="str">
            <v>Armenia</v>
          </cell>
          <cell r="C16">
            <v>266.63</v>
          </cell>
          <cell r="D16">
            <v>379.57999999999987</v>
          </cell>
          <cell r="E16">
            <v>646.20999999999981</v>
          </cell>
          <cell r="F16">
            <v>0</v>
          </cell>
          <cell r="G16">
            <v>314.95647000000002</v>
          </cell>
          <cell r="H16">
            <v>314.95647000000002</v>
          </cell>
          <cell r="I16">
            <v>0</v>
          </cell>
          <cell r="J16">
            <v>225.95739099999997</v>
          </cell>
          <cell r="K16">
            <v>225.95739099999997</v>
          </cell>
          <cell r="L16">
            <v>0</v>
          </cell>
          <cell r="M16">
            <v>832.15423999999985</v>
          </cell>
          <cell r="N16">
            <v>832.15423999999985</v>
          </cell>
          <cell r="O16">
            <v>0</v>
          </cell>
          <cell r="P16">
            <v>827.46878900000002</v>
          </cell>
          <cell r="Q16">
            <v>827.46878900000002</v>
          </cell>
          <cell r="R16">
            <v>0</v>
          </cell>
          <cell r="S16">
            <v>972.8976200000003</v>
          </cell>
          <cell r="T16">
            <v>972.8976200000003</v>
          </cell>
          <cell r="U16">
            <v>0</v>
          </cell>
          <cell r="V16">
            <v>1187.8566470000001</v>
          </cell>
          <cell r="W16">
            <v>1187.8566470000001</v>
          </cell>
        </row>
        <row r="17">
          <cell r="B17" t="str">
            <v>Asia, regional</v>
          </cell>
          <cell r="C17">
            <v>3753.93</v>
          </cell>
          <cell r="D17">
            <v>3712.11</v>
          </cell>
          <cell r="E17">
            <v>7466.04</v>
          </cell>
          <cell r="F17">
            <v>9695.4990500000022</v>
          </cell>
          <cell r="G17">
            <v>14264.78673</v>
          </cell>
          <cell r="H17">
            <v>23960.285780000002</v>
          </cell>
          <cell r="I17">
            <v>23912.325400000002</v>
          </cell>
          <cell r="J17">
            <v>5289.623423</v>
          </cell>
          <cell r="K17">
            <v>29201.948823000002</v>
          </cell>
          <cell r="L17">
            <v>13653.764519999999</v>
          </cell>
          <cell r="M17">
            <v>6313.3942770000003</v>
          </cell>
          <cell r="N17">
            <v>19967.158797</v>
          </cell>
          <cell r="O17">
            <v>23596.762540000003</v>
          </cell>
          <cell r="P17">
            <v>9470.5483359999944</v>
          </cell>
          <cell r="Q17">
            <v>33067.310875999996</v>
          </cell>
          <cell r="R17">
            <v>42535.44102999998</v>
          </cell>
          <cell r="S17">
            <v>298.1954975000001</v>
          </cell>
          <cell r="T17">
            <v>42833.636527499977</v>
          </cell>
          <cell r="U17">
            <v>51729.382969999991</v>
          </cell>
          <cell r="V17">
            <v>12786.176596692307</v>
          </cell>
          <cell r="W17">
            <v>64515.559566692296</v>
          </cell>
        </row>
        <row r="18">
          <cell r="B18" t="str">
            <v>Azerbaijan</v>
          </cell>
          <cell r="C18">
            <v>0</v>
          </cell>
          <cell r="D18">
            <v>904.63000000000022</v>
          </cell>
          <cell r="E18">
            <v>904.63000000000022</v>
          </cell>
          <cell r="F18">
            <v>0</v>
          </cell>
          <cell r="G18">
            <v>559.29586999999992</v>
          </cell>
          <cell r="H18">
            <v>559.29586999999992</v>
          </cell>
          <cell r="I18">
            <v>0</v>
          </cell>
          <cell r="J18">
            <v>597.53410199999996</v>
          </cell>
          <cell r="K18">
            <v>597.53410199999996</v>
          </cell>
          <cell r="L18">
            <v>0</v>
          </cell>
          <cell r="M18">
            <v>1335.3178619999999</v>
          </cell>
          <cell r="N18">
            <v>1335.3178619999999</v>
          </cell>
          <cell r="O18">
            <v>0</v>
          </cell>
          <cell r="P18">
            <v>2649.9030440000006</v>
          </cell>
          <cell r="Q18">
            <v>2649.9030440000006</v>
          </cell>
          <cell r="R18">
            <v>0</v>
          </cell>
          <cell r="S18">
            <v>2100.3893889999999</v>
          </cell>
          <cell r="T18">
            <v>2100.3893889999999</v>
          </cell>
          <cell r="U18">
            <v>0</v>
          </cell>
          <cell r="V18">
            <v>2444.6071649999999</v>
          </cell>
          <cell r="W18">
            <v>2444.6071649999999</v>
          </cell>
        </row>
        <row r="19">
          <cell r="B19" t="str">
            <v>Bangladesh</v>
          </cell>
          <cell r="C19">
            <v>158109.77999999997</v>
          </cell>
          <cell r="D19">
            <v>2367.9799999999996</v>
          </cell>
          <cell r="E19">
            <v>160477.75999999998</v>
          </cell>
          <cell r="F19">
            <v>144693.15148</v>
          </cell>
          <cell r="G19">
            <v>3146.3243199999997</v>
          </cell>
          <cell r="H19">
            <v>147839.47580000001</v>
          </cell>
          <cell r="I19">
            <v>226832.54989000008</v>
          </cell>
          <cell r="J19">
            <v>3114.8933430000006</v>
          </cell>
          <cell r="K19">
            <v>229947.44323300009</v>
          </cell>
          <cell r="L19">
            <v>189512.94448000001</v>
          </cell>
          <cell r="M19">
            <v>6606.8366900000037</v>
          </cell>
          <cell r="N19">
            <v>196119.78117</v>
          </cell>
          <cell r="O19">
            <v>266835.31588999991</v>
          </cell>
          <cell r="P19">
            <v>5169.7972989999971</v>
          </cell>
          <cell r="Q19">
            <v>272005.11318899988</v>
          </cell>
          <cell r="R19">
            <v>202634.31231000001</v>
          </cell>
          <cell r="S19">
            <v>5610.3657690000009</v>
          </cell>
          <cell r="T19">
            <v>208244.678079</v>
          </cell>
          <cell r="U19">
            <v>157474.62577999997</v>
          </cell>
          <cell r="V19">
            <v>6221.9712740000014</v>
          </cell>
          <cell r="W19">
            <v>163696.59705399998</v>
          </cell>
        </row>
        <row r="20">
          <cell r="B20" t="str">
            <v>Barbados</v>
          </cell>
          <cell r="C20">
            <v>7.73</v>
          </cell>
          <cell r="D20">
            <v>282.15999999999997</v>
          </cell>
          <cell r="E20">
            <v>289.89</v>
          </cell>
          <cell r="F20">
            <v>0</v>
          </cell>
          <cell r="G20">
            <v>51.918389999999995</v>
          </cell>
          <cell r="H20">
            <v>51.918389999999995</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B21" t="str">
            <v>Belarus</v>
          </cell>
          <cell r="C21">
            <v>0</v>
          </cell>
          <cell r="D21">
            <v>392.05</v>
          </cell>
          <cell r="E21">
            <v>392.05</v>
          </cell>
          <cell r="F21">
            <v>0</v>
          </cell>
          <cell r="G21">
            <v>238.15099999999998</v>
          </cell>
          <cell r="H21">
            <v>238.15099999999998</v>
          </cell>
          <cell r="I21">
            <v>0</v>
          </cell>
          <cell r="J21">
            <v>77.474360000000004</v>
          </cell>
          <cell r="K21">
            <v>77.474360000000004</v>
          </cell>
          <cell r="L21">
            <v>0</v>
          </cell>
          <cell r="M21">
            <v>554.35784300000012</v>
          </cell>
          <cell r="N21">
            <v>554.35784300000012</v>
          </cell>
          <cell r="O21">
            <v>0</v>
          </cell>
          <cell r="P21">
            <v>650.09315399999991</v>
          </cell>
          <cell r="Q21">
            <v>650.09315399999991</v>
          </cell>
          <cell r="R21">
            <v>0</v>
          </cell>
          <cell r="S21">
            <v>471.69083000000001</v>
          </cell>
          <cell r="T21">
            <v>471.69083000000001</v>
          </cell>
          <cell r="U21">
            <v>0</v>
          </cell>
          <cell r="V21">
            <v>877.51438600000017</v>
          </cell>
          <cell r="W21">
            <v>877.51438600000017</v>
          </cell>
        </row>
        <row r="22">
          <cell r="B22" t="str">
            <v>Belize</v>
          </cell>
          <cell r="C22">
            <v>13.02</v>
          </cell>
          <cell r="D22">
            <v>20.04</v>
          </cell>
          <cell r="E22">
            <v>33.06</v>
          </cell>
          <cell r="F22">
            <v>0</v>
          </cell>
          <cell r="G22">
            <v>50.956020000000002</v>
          </cell>
          <cell r="H22">
            <v>50.956020000000002</v>
          </cell>
          <cell r="I22">
            <v>0</v>
          </cell>
          <cell r="J22">
            <v>322.39805100000001</v>
          </cell>
          <cell r="K22">
            <v>322.39805100000001</v>
          </cell>
          <cell r="L22">
            <v>0</v>
          </cell>
          <cell r="M22">
            <v>142.298936</v>
          </cell>
          <cell r="N22">
            <v>142.298936</v>
          </cell>
          <cell r="O22">
            <v>0</v>
          </cell>
          <cell r="P22">
            <v>1663.727406</v>
          </cell>
          <cell r="Q22">
            <v>1663.727406</v>
          </cell>
          <cell r="R22">
            <v>0</v>
          </cell>
          <cell r="S22">
            <v>973.0457449999999</v>
          </cell>
          <cell r="T22">
            <v>973.0457449999999</v>
          </cell>
          <cell r="U22">
            <v>0</v>
          </cell>
          <cell r="V22">
            <v>1145.087393</v>
          </cell>
          <cell r="W22">
            <v>1145.087393</v>
          </cell>
        </row>
        <row r="23">
          <cell r="B23" t="str">
            <v>Benin</v>
          </cell>
          <cell r="C23">
            <v>0</v>
          </cell>
          <cell r="D23">
            <v>16.95</v>
          </cell>
          <cell r="E23">
            <v>16.95</v>
          </cell>
          <cell r="F23">
            <v>0</v>
          </cell>
          <cell r="G23">
            <v>0</v>
          </cell>
          <cell r="H23">
            <v>0</v>
          </cell>
          <cell r="I23">
            <v>44.790909999999997</v>
          </cell>
          <cell r="J23">
            <v>0</v>
          </cell>
          <cell r="K23">
            <v>44.790909999999997</v>
          </cell>
          <cell r="L23">
            <v>0</v>
          </cell>
          <cell r="M23">
            <v>16.79289</v>
          </cell>
          <cell r="N23">
            <v>16.79289</v>
          </cell>
          <cell r="O23">
            <v>0</v>
          </cell>
          <cell r="P23">
            <v>0</v>
          </cell>
          <cell r="Q23">
            <v>0</v>
          </cell>
          <cell r="R23">
            <v>0</v>
          </cell>
          <cell r="S23">
            <v>0</v>
          </cell>
          <cell r="T23">
            <v>0</v>
          </cell>
          <cell r="U23">
            <v>0</v>
          </cell>
          <cell r="V23">
            <v>0</v>
          </cell>
          <cell r="W23">
            <v>0</v>
          </cell>
        </row>
        <row r="24">
          <cell r="B24" t="str">
            <v>Bhutan</v>
          </cell>
          <cell r="C24">
            <v>0</v>
          </cell>
          <cell r="D24">
            <v>0</v>
          </cell>
          <cell r="E24">
            <v>0</v>
          </cell>
          <cell r="F24">
            <v>0</v>
          </cell>
          <cell r="G24">
            <v>0</v>
          </cell>
          <cell r="H24">
            <v>0</v>
          </cell>
          <cell r="I24">
            <v>0</v>
          </cell>
          <cell r="J24">
            <v>0</v>
          </cell>
          <cell r="K24">
            <v>0</v>
          </cell>
          <cell r="L24">
            <v>0</v>
          </cell>
          <cell r="M24">
            <v>7.3984579999999998</v>
          </cell>
          <cell r="N24">
            <v>7.3984579999999998</v>
          </cell>
          <cell r="O24">
            <v>0</v>
          </cell>
          <cell r="P24">
            <v>1.009099</v>
          </cell>
          <cell r="Q24">
            <v>1.009099</v>
          </cell>
          <cell r="R24">
            <v>0</v>
          </cell>
          <cell r="S24">
            <v>0</v>
          </cell>
          <cell r="T24">
            <v>0</v>
          </cell>
          <cell r="U24">
            <v>0</v>
          </cell>
          <cell r="V24">
            <v>75.675837999999999</v>
          </cell>
          <cell r="W24">
            <v>75.675837999999999</v>
          </cell>
        </row>
        <row r="25">
          <cell r="B25" t="str">
            <v>Bolivia</v>
          </cell>
          <cell r="C25">
            <v>82.74</v>
          </cell>
          <cell r="D25">
            <v>261.79000000000002</v>
          </cell>
          <cell r="E25">
            <v>344.53000000000003</v>
          </cell>
          <cell r="F25">
            <v>0</v>
          </cell>
          <cell r="G25">
            <v>54.217999999999989</v>
          </cell>
          <cell r="H25">
            <v>54.217999999999989</v>
          </cell>
          <cell r="I25">
            <v>0</v>
          </cell>
          <cell r="J25">
            <v>90.137861000000015</v>
          </cell>
          <cell r="K25">
            <v>90.137861000000015</v>
          </cell>
          <cell r="L25">
            <v>0</v>
          </cell>
          <cell r="M25">
            <v>643.76243799999997</v>
          </cell>
          <cell r="N25">
            <v>643.76243799999997</v>
          </cell>
          <cell r="O25">
            <v>0</v>
          </cell>
          <cell r="P25">
            <v>611.21858799999984</v>
          </cell>
          <cell r="Q25">
            <v>611.21858799999984</v>
          </cell>
          <cell r="R25">
            <v>0</v>
          </cell>
          <cell r="S25">
            <v>684.80709400000012</v>
          </cell>
          <cell r="T25">
            <v>684.80709400000012</v>
          </cell>
          <cell r="U25">
            <v>0</v>
          </cell>
          <cell r="V25">
            <v>825.80474000000004</v>
          </cell>
          <cell r="W25">
            <v>825.80474000000004</v>
          </cell>
        </row>
        <row r="26">
          <cell r="B26" t="str">
            <v>Bosnia-Herzegovina</v>
          </cell>
          <cell r="C26">
            <v>3412.8299999999995</v>
          </cell>
          <cell r="D26">
            <v>2742.7200000000007</v>
          </cell>
          <cell r="E26">
            <v>6155.55</v>
          </cell>
          <cell r="F26">
            <v>4060.8431699999996</v>
          </cell>
          <cell r="G26">
            <v>2207.3769199999997</v>
          </cell>
          <cell r="H26">
            <v>6268.2200899999989</v>
          </cell>
          <cell r="I26">
            <v>1243.59934</v>
          </cell>
          <cell r="J26">
            <v>1746.588006</v>
          </cell>
          <cell r="K26">
            <v>2990.1873459999997</v>
          </cell>
          <cell r="L26">
            <v>0</v>
          </cell>
          <cell r="M26">
            <v>2256.0411759999993</v>
          </cell>
          <cell r="N26">
            <v>2256.0411759999993</v>
          </cell>
          <cell r="O26">
            <v>0</v>
          </cell>
          <cell r="P26">
            <v>1839.475324100001</v>
          </cell>
          <cell r="Q26">
            <v>1839.475324100001</v>
          </cell>
          <cell r="R26">
            <v>0</v>
          </cell>
          <cell r="S26">
            <v>3506.1934949999995</v>
          </cell>
          <cell r="T26">
            <v>3506.1934949999995</v>
          </cell>
          <cell r="U26">
            <v>990.40334000000007</v>
          </cell>
          <cell r="V26">
            <v>3441.3392690000001</v>
          </cell>
          <cell r="W26">
            <v>4431.7426089999999</v>
          </cell>
        </row>
        <row r="27">
          <cell r="B27" t="str">
            <v>Botswana</v>
          </cell>
          <cell r="C27">
            <v>30.1</v>
          </cell>
          <cell r="D27">
            <v>564.17999999999995</v>
          </cell>
          <cell r="E27">
            <v>594.28</v>
          </cell>
          <cell r="F27">
            <v>0</v>
          </cell>
          <cell r="G27">
            <v>683.571369</v>
          </cell>
          <cell r="H27">
            <v>683.571369</v>
          </cell>
          <cell r="I27">
            <v>0</v>
          </cell>
          <cell r="J27">
            <v>974.27558899999985</v>
          </cell>
          <cell r="K27">
            <v>974.27558899999985</v>
          </cell>
          <cell r="L27">
            <v>0</v>
          </cell>
          <cell r="M27">
            <v>568.42127200000004</v>
          </cell>
          <cell r="N27">
            <v>568.42127200000004</v>
          </cell>
          <cell r="O27">
            <v>0</v>
          </cell>
          <cell r="P27">
            <v>787.99408300000005</v>
          </cell>
          <cell r="Q27">
            <v>787.99408300000005</v>
          </cell>
          <cell r="R27">
            <v>0</v>
          </cell>
          <cell r="S27">
            <v>498.48026399999998</v>
          </cell>
          <cell r="T27">
            <v>498.48026399999998</v>
          </cell>
          <cell r="U27">
            <v>1.0632299999999999</v>
          </cell>
          <cell r="V27">
            <v>1055.0031529999999</v>
          </cell>
          <cell r="W27">
            <v>1056.0663829999999</v>
          </cell>
        </row>
        <row r="28">
          <cell r="B28" t="str">
            <v>Brazil</v>
          </cell>
          <cell r="C28">
            <v>833.21</v>
          </cell>
          <cell r="D28">
            <v>7562.9500000000025</v>
          </cell>
          <cell r="E28">
            <v>8396.1600000000035</v>
          </cell>
          <cell r="F28">
            <v>271.65663000000001</v>
          </cell>
          <cell r="G28">
            <v>26104.136310000009</v>
          </cell>
          <cell r="H28">
            <v>26375.79294000001</v>
          </cell>
          <cell r="I28">
            <v>0</v>
          </cell>
          <cell r="J28">
            <v>30796.453479000007</v>
          </cell>
          <cell r="K28">
            <v>30796.453479000007</v>
          </cell>
          <cell r="L28">
            <v>0</v>
          </cell>
          <cell r="M28">
            <v>46836.009787999996</v>
          </cell>
          <cell r="N28">
            <v>46836.009787999996</v>
          </cell>
          <cell r="O28">
            <v>0</v>
          </cell>
          <cell r="P28">
            <v>5443.957779999997</v>
          </cell>
          <cell r="Q28">
            <v>5443.957779999997</v>
          </cell>
          <cell r="R28">
            <v>0</v>
          </cell>
          <cell r="S28">
            <v>10168.601850000005</v>
          </cell>
          <cell r="T28">
            <v>10168.601850000005</v>
          </cell>
          <cell r="U28">
            <v>0</v>
          </cell>
          <cell r="V28">
            <v>20886.263972000001</v>
          </cell>
          <cell r="W28">
            <v>20886.263972000001</v>
          </cell>
        </row>
        <row r="29">
          <cell r="B29" t="str">
            <v>Burkina Faso</v>
          </cell>
          <cell r="C29">
            <v>126.33</v>
          </cell>
          <cell r="D29">
            <v>0</v>
          </cell>
          <cell r="E29">
            <v>126.33</v>
          </cell>
          <cell r="F29">
            <v>52.784469999999999</v>
          </cell>
          <cell r="G29">
            <v>9.0959560000000046</v>
          </cell>
          <cell r="H29">
            <v>61.880426</v>
          </cell>
          <cell r="I29">
            <v>0</v>
          </cell>
          <cell r="J29">
            <v>510.11363999999998</v>
          </cell>
          <cell r="K29">
            <v>510.11363999999998</v>
          </cell>
          <cell r="L29">
            <v>0</v>
          </cell>
          <cell r="M29">
            <v>976.61969999999997</v>
          </cell>
          <cell r="N29">
            <v>976.61969999999997</v>
          </cell>
          <cell r="O29">
            <v>0</v>
          </cell>
          <cell r="P29">
            <v>541.90616</v>
          </cell>
          <cell r="Q29">
            <v>541.90616</v>
          </cell>
          <cell r="R29">
            <v>89.875950000000003</v>
          </cell>
          <cell r="S29">
            <v>242.12332400000003</v>
          </cell>
          <cell r="T29">
            <v>331.99927400000001</v>
          </cell>
          <cell r="U29">
            <v>0</v>
          </cell>
          <cell r="V29">
            <v>88.331000000000003</v>
          </cell>
          <cell r="W29">
            <v>88.331000000000003</v>
          </cell>
        </row>
        <row r="30">
          <cell r="B30" t="str">
            <v>Burundi</v>
          </cell>
          <cell r="C30">
            <v>9407.2000000000007</v>
          </cell>
          <cell r="D30">
            <v>14.889999999999999</v>
          </cell>
          <cell r="E30">
            <v>9422.09</v>
          </cell>
          <cell r="F30">
            <v>13016.618730000002</v>
          </cell>
          <cell r="G30">
            <v>24.387</v>
          </cell>
          <cell r="H30">
            <v>13041.005730000003</v>
          </cell>
          <cell r="I30">
            <v>11032.906539999998</v>
          </cell>
          <cell r="J30">
            <v>22.213278000000003</v>
          </cell>
          <cell r="K30">
            <v>11055.119817999997</v>
          </cell>
          <cell r="L30">
            <v>686.44362999999998</v>
          </cell>
          <cell r="M30">
            <v>47.434578000000002</v>
          </cell>
          <cell r="N30">
            <v>733.87820799999997</v>
          </cell>
          <cell r="O30">
            <v>4012.21171</v>
          </cell>
          <cell r="P30">
            <v>164.44109399999999</v>
          </cell>
          <cell r="Q30">
            <v>4176.6528040000003</v>
          </cell>
          <cell r="R30">
            <v>6006.2271000000001</v>
          </cell>
          <cell r="S30">
            <v>101.742636</v>
          </cell>
          <cell r="T30">
            <v>6107.969736</v>
          </cell>
          <cell r="U30">
            <v>0</v>
          </cell>
          <cell r="V30">
            <v>205.08368600000003</v>
          </cell>
          <cell r="W30">
            <v>205.08368600000003</v>
          </cell>
        </row>
        <row r="31">
          <cell r="B31" t="str">
            <v>Cambodia</v>
          </cell>
          <cell r="C31">
            <v>20782.640000000003</v>
          </cell>
          <cell r="D31">
            <v>133.97000000000006</v>
          </cell>
          <cell r="E31">
            <v>20916.610000000004</v>
          </cell>
          <cell r="F31">
            <v>16301.080669999996</v>
          </cell>
          <cell r="G31">
            <v>537.54883999999993</v>
          </cell>
          <cell r="H31">
            <v>16838.629509999995</v>
          </cell>
          <cell r="I31">
            <v>3182.78262</v>
          </cell>
          <cell r="J31">
            <v>622.71948399999985</v>
          </cell>
          <cell r="K31">
            <v>3805.5021039999997</v>
          </cell>
          <cell r="L31">
            <v>13760.852350000001</v>
          </cell>
          <cell r="M31">
            <v>812.96196600000019</v>
          </cell>
          <cell r="N31">
            <v>14573.814316000002</v>
          </cell>
          <cell r="O31">
            <v>9851.3296499999997</v>
          </cell>
          <cell r="P31">
            <v>1110.338534</v>
          </cell>
          <cell r="Q31">
            <v>10961.668184</v>
          </cell>
          <cell r="R31">
            <v>1246.0719999999999</v>
          </cell>
          <cell r="S31">
            <v>685.30667299999993</v>
          </cell>
          <cell r="T31">
            <v>1931.3786729999997</v>
          </cell>
          <cell r="U31">
            <v>1574.1859999999999</v>
          </cell>
          <cell r="V31">
            <v>1205.6573490000001</v>
          </cell>
          <cell r="W31">
            <v>2779.8433489999998</v>
          </cell>
        </row>
        <row r="32">
          <cell r="B32" t="str">
            <v>Cameroon</v>
          </cell>
          <cell r="C32">
            <v>736.82</v>
          </cell>
          <cell r="D32">
            <v>709.41</v>
          </cell>
          <cell r="E32">
            <v>1446.23</v>
          </cell>
          <cell r="F32">
            <v>92.68386000000001</v>
          </cell>
          <cell r="G32">
            <v>576.32622000000003</v>
          </cell>
          <cell r="H32">
            <v>669.01008000000002</v>
          </cell>
          <cell r="I32">
            <v>257.94531000000001</v>
          </cell>
          <cell r="J32">
            <v>252.72203300000001</v>
          </cell>
          <cell r="K32">
            <v>510.66734300000002</v>
          </cell>
          <cell r="L32">
            <v>258.09633000000002</v>
          </cell>
          <cell r="M32">
            <v>978.98727799999995</v>
          </cell>
          <cell r="N32">
            <v>1237.0836079999999</v>
          </cell>
          <cell r="O32">
            <v>0</v>
          </cell>
          <cell r="P32">
            <v>841.99602889999983</v>
          </cell>
          <cell r="Q32">
            <v>841.99602889999983</v>
          </cell>
          <cell r="R32">
            <v>10000</v>
          </cell>
          <cell r="S32">
            <v>43539.655697000009</v>
          </cell>
          <cell r="T32">
            <v>53539.655697000009</v>
          </cell>
          <cell r="U32">
            <v>4810.1718700000001</v>
          </cell>
          <cell r="V32">
            <v>1412.9721770000001</v>
          </cell>
          <cell r="W32">
            <v>6223.1440469999998</v>
          </cell>
        </row>
        <row r="33">
          <cell r="B33" t="str">
            <v>Cape Verde</v>
          </cell>
          <cell r="C33">
            <v>456.41</v>
          </cell>
          <cell r="D33">
            <v>0</v>
          </cell>
          <cell r="E33">
            <v>456.41</v>
          </cell>
          <cell r="F33">
            <v>581.38860999999997</v>
          </cell>
          <cell r="G33">
            <v>0</v>
          </cell>
          <cell r="H33">
            <v>581.38860999999997</v>
          </cell>
          <cell r="I33">
            <v>0</v>
          </cell>
          <cell r="J33">
            <v>18.899691000000001</v>
          </cell>
          <cell r="K33">
            <v>18.899691000000001</v>
          </cell>
          <cell r="L33">
            <v>620.42439999999999</v>
          </cell>
          <cell r="M33">
            <v>12.083409</v>
          </cell>
          <cell r="N33">
            <v>632.50780899999995</v>
          </cell>
          <cell r="O33">
            <v>0</v>
          </cell>
          <cell r="P33">
            <v>40.89479</v>
          </cell>
          <cell r="Q33">
            <v>40.89479</v>
          </cell>
          <cell r="R33">
            <v>0</v>
          </cell>
          <cell r="S33">
            <v>79.816209999999998</v>
          </cell>
          <cell r="T33">
            <v>79.816209999999998</v>
          </cell>
          <cell r="U33">
            <v>0</v>
          </cell>
          <cell r="V33">
            <v>116.81041</v>
          </cell>
          <cell r="W33">
            <v>116.81041</v>
          </cell>
        </row>
        <row r="34">
          <cell r="B34" t="str">
            <v>Central African Rep.</v>
          </cell>
          <cell r="C34">
            <v>1559.77</v>
          </cell>
          <cell r="D34">
            <v>0</v>
          </cell>
          <cell r="E34">
            <v>1559.77</v>
          </cell>
          <cell r="F34">
            <v>1500</v>
          </cell>
          <cell r="G34">
            <v>456.23252000000002</v>
          </cell>
          <cell r="H34">
            <v>1956.23252</v>
          </cell>
          <cell r="I34">
            <v>0</v>
          </cell>
          <cell r="J34">
            <v>0</v>
          </cell>
          <cell r="K34">
            <v>0</v>
          </cell>
          <cell r="L34">
            <v>0</v>
          </cell>
          <cell r="M34">
            <v>53.73724</v>
          </cell>
          <cell r="N34">
            <v>53.73724</v>
          </cell>
          <cell r="O34">
            <v>1666.114</v>
          </cell>
          <cell r="P34">
            <v>0</v>
          </cell>
          <cell r="Q34">
            <v>1666.114</v>
          </cell>
          <cell r="R34">
            <v>15796.986459999996</v>
          </cell>
          <cell r="S34">
            <v>267.63938999999999</v>
          </cell>
          <cell r="T34">
            <v>16064.625849999997</v>
          </cell>
          <cell r="U34">
            <v>18279.141040000002</v>
          </cell>
          <cell r="V34">
            <v>0</v>
          </cell>
          <cell r="W34">
            <v>18279.141040000002</v>
          </cell>
        </row>
        <row r="35">
          <cell r="B35" t="str">
            <v>Chad</v>
          </cell>
          <cell r="C35">
            <v>3563.9300000000003</v>
          </cell>
          <cell r="D35">
            <v>0</v>
          </cell>
          <cell r="E35">
            <v>3563.9300000000003</v>
          </cell>
          <cell r="F35">
            <v>1841.2369999999996</v>
          </cell>
          <cell r="G35">
            <v>9.7799999999999994</v>
          </cell>
          <cell r="H35">
            <v>1851.0169999999996</v>
          </cell>
          <cell r="I35">
            <v>239.61799999999999</v>
          </cell>
          <cell r="J35">
            <v>0</v>
          </cell>
          <cell r="K35">
            <v>239.61799999999999</v>
          </cell>
          <cell r="L35">
            <v>0</v>
          </cell>
          <cell r="M35">
            <v>58.344369999999998</v>
          </cell>
          <cell r="N35">
            <v>58.344369999999998</v>
          </cell>
          <cell r="O35">
            <v>0</v>
          </cell>
          <cell r="P35">
            <v>9.5393000000000008</v>
          </cell>
          <cell r="Q35">
            <v>9.5393000000000008</v>
          </cell>
          <cell r="R35">
            <v>0</v>
          </cell>
          <cell r="S35">
            <v>0</v>
          </cell>
          <cell r="T35">
            <v>0</v>
          </cell>
          <cell r="U35">
            <v>0</v>
          </cell>
          <cell r="V35">
            <v>0</v>
          </cell>
          <cell r="W35">
            <v>0</v>
          </cell>
        </row>
        <row r="36">
          <cell r="B36" t="str">
            <v>Chile</v>
          </cell>
          <cell r="C36">
            <v>0</v>
          </cell>
          <cell r="D36">
            <v>382.90999999999997</v>
          </cell>
          <cell r="E36">
            <v>382.90999999999997</v>
          </cell>
          <cell r="F36">
            <v>317.30696</v>
          </cell>
          <cell r="G36">
            <v>110.34591999999999</v>
          </cell>
          <cell r="H36">
            <v>427.65287999999998</v>
          </cell>
          <cell r="I36">
            <v>0</v>
          </cell>
          <cell r="J36">
            <v>343.890422</v>
          </cell>
          <cell r="K36">
            <v>343.890422</v>
          </cell>
          <cell r="L36">
            <v>0</v>
          </cell>
          <cell r="M36">
            <v>885.50832899999978</v>
          </cell>
          <cell r="N36">
            <v>885.50832899999978</v>
          </cell>
          <cell r="O36">
            <v>0</v>
          </cell>
          <cell r="P36">
            <v>1973.3985870000004</v>
          </cell>
          <cell r="Q36">
            <v>1973.3985870000004</v>
          </cell>
          <cell r="R36">
            <v>0</v>
          </cell>
          <cell r="S36">
            <v>1588.8631830000002</v>
          </cell>
          <cell r="T36">
            <v>1588.8631830000002</v>
          </cell>
          <cell r="U36">
            <v>0</v>
          </cell>
          <cell r="V36">
            <v>4653.0262009999997</v>
          </cell>
          <cell r="W36">
            <v>4653.0262009999997</v>
          </cell>
        </row>
        <row r="37">
          <cell r="B37" t="str">
            <v>China</v>
          </cell>
          <cell r="C37">
            <v>36049.23000000001</v>
          </cell>
          <cell r="D37">
            <v>39024.60000000002</v>
          </cell>
          <cell r="E37">
            <v>75073.830000000031</v>
          </cell>
          <cell r="F37">
            <v>23870.708200000008</v>
          </cell>
          <cell r="G37">
            <v>32281.722185999988</v>
          </cell>
          <cell r="H37">
            <v>56152.430385999993</v>
          </cell>
          <cell r="I37">
            <v>4360.6678399999992</v>
          </cell>
          <cell r="J37">
            <v>36100.753550000009</v>
          </cell>
          <cell r="K37">
            <v>40461.42139000001</v>
          </cell>
          <cell r="L37">
            <v>-746.54641000000004</v>
          </cell>
          <cell r="M37">
            <v>27933.111356999998</v>
          </cell>
          <cell r="N37">
            <v>27186.564946999999</v>
          </cell>
          <cell r="O37">
            <v>0</v>
          </cell>
          <cell r="P37">
            <v>-17971.022179757998</v>
          </cell>
          <cell r="Q37">
            <v>-17971.022179757998</v>
          </cell>
          <cell r="R37">
            <v>0</v>
          </cell>
          <cell r="S37">
            <v>-33600.64970699999</v>
          </cell>
          <cell r="T37">
            <v>-33600.64970699999</v>
          </cell>
          <cell r="U37">
            <v>0</v>
          </cell>
          <cell r="V37">
            <v>44641.015384999992</v>
          </cell>
          <cell r="W37">
            <v>44641.015384999992</v>
          </cell>
        </row>
        <row r="38">
          <cell r="B38" t="str">
            <v>Colombia</v>
          </cell>
          <cell r="C38">
            <v>71.569999999999993</v>
          </cell>
          <cell r="D38">
            <v>4895.68</v>
          </cell>
          <cell r="E38">
            <v>4967.25</v>
          </cell>
          <cell r="F38">
            <v>0</v>
          </cell>
          <cell r="G38">
            <v>1709.1123800000003</v>
          </cell>
          <cell r="H38">
            <v>1709.1123800000003</v>
          </cell>
          <cell r="I38">
            <v>0</v>
          </cell>
          <cell r="J38">
            <v>2719.5838250000002</v>
          </cell>
          <cell r="K38">
            <v>2719.5838250000002</v>
          </cell>
          <cell r="L38">
            <v>0</v>
          </cell>
          <cell r="M38">
            <v>25050.696337000008</v>
          </cell>
          <cell r="N38">
            <v>25050.696337000008</v>
          </cell>
          <cell r="O38">
            <v>0</v>
          </cell>
          <cell r="P38">
            <v>7186.8194419999991</v>
          </cell>
          <cell r="Q38">
            <v>7186.8194419999991</v>
          </cell>
          <cell r="R38">
            <v>0</v>
          </cell>
          <cell r="S38">
            <v>6874.150842</v>
          </cell>
          <cell r="T38">
            <v>6874.150842</v>
          </cell>
          <cell r="U38">
            <v>0</v>
          </cell>
          <cell r="V38">
            <v>40310.066625000029</v>
          </cell>
          <cell r="W38">
            <v>40310.066625000029</v>
          </cell>
        </row>
        <row r="39">
          <cell r="B39" t="str">
            <v>Comoros</v>
          </cell>
          <cell r="C39">
            <v>0</v>
          </cell>
          <cell r="D39">
            <v>0</v>
          </cell>
          <cell r="E39">
            <v>0</v>
          </cell>
          <cell r="F39">
            <v>0</v>
          </cell>
          <cell r="G39">
            <v>78.531000000000006</v>
          </cell>
          <cell r="H39">
            <v>78.531000000000006</v>
          </cell>
          <cell r="I39">
            <v>0</v>
          </cell>
          <cell r="J39">
            <v>74.863</v>
          </cell>
          <cell r="K39">
            <v>74.863</v>
          </cell>
          <cell r="L39">
            <v>0</v>
          </cell>
          <cell r="M39">
            <v>0</v>
          </cell>
          <cell r="N39">
            <v>0</v>
          </cell>
          <cell r="O39">
            <v>0</v>
          </cell>
          <cell r="P39">
            <v>0</v>
          </cell>
          <cell r="Q39">
            <v>0</v>
          </cell>
          <cell r="R39">
            <v>0</v>
          </cell>
          <cell r="S39">
            <v>6.3250000000000002</v>
          </cell>
          <cell r="T39">
            <v>6.3250000000000002</v>
          </cell>
          <cell r="U39">
            <v>0</v>
          </cell>
          <cell r="V39">
            <v>4.9000000000000004</v>
          </cell>
          <cell r="W39">
            <v>4.9000000000000004</v>
          </cell>
        </row>
        <row r="40">
          <cell r="B40" t="str">
            <v>Congo, Dem. Rep.</v>
          </cell>
          <cell r="C40">
            <v>136656.65000000002</v>
          </cell>
          <cell r="D40">
            <v>7728.1600000000008</v>
          </cell>
          <cell r="E40">
            <v>144384.81000000003</v>
          </cell>
          <cell r="F40">
            <v>161469.00834</v>
          </cell>
          <cell r="G40">
            <v>909.53649999999993</v>
          </cell>
          <cell r="H40">
            <v>162378.54483999999</v>
          </cell>
          <cell r="I40">
            <v>145813.08266999997</v>
          </cell>
          <cell r="J40">
            <v>93132.661483999982</v>
          </cell>
          <cell r="K40">
            <v>238945.74415399996</v>
          </cell>
          <cell r="L40">
            <v>138272.34754999998</v>
          </cell>
          <cell r="M40">
            <v>671.40430200000037</v>
          </cell>
          <cell r="N40">
            <v>138943.75185199999</v>
          </cell>
          <cell r="O40">
            <v>155406.31716999994</v>
          </cell>
          <cell r="P40">
            <v>6234.013194000001</v>
          </cell>
          <cell r="Q40">
            <v>161640.33036399994</v>
          </cell>
          <cell r="R40">
            <v>164104.26030999993</v>
          </cell>
          <cell r="S40">
            <v>2489.3495830000011</v>
          </cell>
          <cell r="T40">
            <v>166593.60989299993</v>
          </cell>
          <cell r="U40">
            <v>139019.78620999996</v>
          </cell>
          <cell r="V40">
            <v>3701.0018</v>
          </cell>
          <cell r="W40">
            <v>142720.78800999996</v>
          </cell>
        </row>
        <row r="41">
          <cell r="B41" t="str">
            <v>Congo, Rep.</v>
          </cell>
          <cell r="C41">
            <v>0</v>
          </cell>
          <cell r="D41">
            <v>0</v>
          </cell>
          <cell r="E41">
            <v>0</v>
          </cell>
          <cell r="F41">
            <v>750</v>
          </cell>
          <cell r="G41">
            <v>50238.26320999999</v>
          </cell>
          <cell r="H41">
            <v>50988.26320999999</v>
          </cell>
          <cell r="I41">
            <v>0</v>
          </cell>
          <cell r="J41">
            <v>0</v>
          </cell>
          <cell r="K41">
            <v>0</v>
          </cell>
          <cell r="L41">
            <v>0</v>
          </cell>
          <cell r="M41">
            <v>50.378660000000004</v>
          </cell>
          <cell r="N41">
            <v>50.378660000000004</v>
          </cell>
          <cell r="O41">
            <v>0</v>
          </cell>
          <cell r="P41">
            <v>0</v>
          </cell>
          <cell r="Q41">
            <v>0</v>
          </cell>
          <cell r="R41">
            <v>0</v>
          </cell>
          <cell r="S41">
            <v>0</v>
          </cell>
          <cell r="T41">
            <v>0</v>
          </cell>
          <cell r="U41">
            <v>0</v>
          </cell>
          <cell r="V41">
            <v>0</v>
          </cell>
          <cell r="W41">
            <v>0</v>
          </cell>
        </row>
        <row r="42">
          <cell r="B42" t="str">
            <v>Costa Rica</v>
          </cell>
          <cell r="C42">
            <v>0</v>
          </cell>
          <cell r="D42">
            <v>1640.1399999999994</v>
          </cell>
          <cell r="E42">
            <v>1640.1399999999994</v>
          </cell>
          <cell r="F42">
            <v>0</v>
          </cell>
          <cell r="G42">
            <v>496.57261999999997</v>
          </cell>
          <cell r="H42">
            <v>496.57261999999997</v>
          </cell>
          <cell r="I42">
            <v>0</v>
          </cell>
          <cell r="J42">
            <v>196.26165</v>
          </cell>
          <cell r="K42">
            <v>196.26165</v>
          </cell>
          <cell r="L42">
            <v>0</v>
          </cell>
          <cell r="M42">
            <v>657.28068499999983</v>
          </cell>
          <cell r="N42">
            <v>657.28068499999983</v>
          </cell>
          <cell r="O42">
            <v>0</v>
          </cell>
          <cell r="P42">
            <v>110.62482000000003</v>
          </cell>
          <cell r="Q42">
            <v>110.62482000000003</v>
          </cell>
          <cell r="R42">
            <v>0</v>
          </cell>
          <cell r="S42">
            <v>3686.9011930000006</v>
          </cell>
          <cell r="T42">
            <v>3686.9011930000006</v>
          </cell>
          <cell r="U42">
            <v>0</v>
          </cell>
          <cell r="V42">
            <v>1099.9276950000001</v>
          </cell>
          <cell r="W42">
            <v>1099.9276950000001</v>
          </cell>
        </row>
        <row r="43">
          <cell r="B43" t="str">
            <v>Cote d'Ivoire</v>
          </cell>
          <cell r="C43">
            <v>0</v>
          </cell>
          <cell r="D43">
            <v>94.759999999999977</v>
          </cell>
          <cell r="E43">
            <v>94.759999999999977</v>
          </cell>
          <cell r="F43">
            <v>0</v>
          </cell>
          <cell r="G43">
            <v>16808.181725000002</v>
          </cell>
          <cell r="H43">
            <v>16808.181725000002</v>
          </cell>
          <cell r="I43">
            <v>7950</v>
          </cell>
          <cell r="J43">
            <v>-1252.68731</v>
          </cell>
          <cell r="K43">
            <v>6697.3126899999997</v>
          </cell>
          <cell r="L43">
            <v>30700</v>
          </cell>
          <cell r="M43">
            <v>16614.739794000001</v>
          </cell>
          <cell r="N43">
            <v>47314.739794000001</v>
          </cell>
          <cell r="O43">
            <v>0</v>
          </cell>
          <cell r="P43">
            <v>-409.09786999999994</v>
          </cell>
          <cell r="Q43">
            <v>-409.09786999999994</v>
          </cell>
          <cell r="R43">
            <v>0</v>
          </cell>
          <cell r="S43">
            <v>2031.6464119999998</v>
          </cell>
          <cell r="T43">
            <v>2031.6464119999998</v>
          </cell>
          <cell r="U43">
            <v>0</v>
          </cell>
          <cell r="V43">
            <v>698.07321000000002</v>
          </cell>
          <cell r="W43">
            <v>698.07321000000002</v>
          </cell>
        </row>
        <row r="44">
          <cell r="B44" t="str">
            <v>Croatia</v>
          </cell>
          <cell r="C44">
            <v>0</v>
          </cell>
          <cell r="D44">
            <v>1199.78</v>
          </cell>
          <cell r="E44">
            <v>1199.78</v>
          </cell>
          <cell r="F44">
            <v>0</v>
          </cell>
          <cell r="G44">
            <v>678.87004999999976</v>
          </cell>
          <cell r="H44">
            <v>678.87004999999976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B45" t="str">
            <v>Cuba</v>
          </cell>
          <cell r="C45">
            <v>250</v>
          </cell>
          <cell r="D45">
            <v>361.98</v>
          </cell>
          <cell r="E45">
            <v>611.98</v>
          </cell>
          <cell r="F45">
            <v>0</v>
          </cell>
          <cell r="G45">
            <v>249.56387000000001</v>
          </cell>
          <cell r="H45">
            <v>249.56387000000001</v>
          </cell>
          <cell r="I45">
            <v>0</v>
          </cell>
          <cell r="J45">
            <v>165.82592399999996</v>
          </cell>
          <cell r="K45">
            <v>165.82592399999996</v>
          </cell>
          <cell r="L45">
            <v>850</v>
          </cell>
          <cell r="M45">
            <v>598.77563199999986</v>
          </cell>
          <cell r="N45">
            <v>1448.7756319999999</v>
          </cell>
          <cell r="O45">
            <v>0</v>
          </cell>
          <cell r="P45">
            <v>1096.173736</v>
          </cell>
          <cell r="Q45">
            <v>1096.173736</v>
          </cell>
          <cell r="R45">
            <v>0</v>
          </cell>
          <cell r="S45">
            <v>3957.2589239999998</v>
          </cell>
          <cell r="T45">
            <v>3957.2589239999998</v>
          </cell>
          <cell r="U45">
            <v>0</v>
          </cell>
          <cell r="V45">
            <v>1329.4828869999999</v>
          </cell>
          <cell r="W45">
            <v>1329.4828869999999</v>
          </cell>
        </row>
        <row r="46">
          <cell r="B46" t="str">
            <v>Developing countries, unspecified</v>
          </cell>
          <cell r="C46">
            <v>1198242.6660000011</v>
          </cell>
          <cell r="D46">
            <v>282678.13</v>
          </cell>
          <cell r="E46">
            <v>1480920.796000001</v>
          </cell>
          <cell r="F46">
            <v>1382013.6229999983</v>
          </cell>
          <cell r="G46">
            <v>360589.12606200005</v>
          </cell>
          <cell r="H46">
            <v>1742602.7490619984</v>
          </cell>
          <cell r="I46">
            <v>1303666.4350400018</v>
          </cell>
          <cell r="J46">
            <v>366859.83514899999</v>
          </cell>
          <cell r="K46">
            <v>1670526.2701890017</v>
          </cell>
          <cell r="L46">
            <v>1375556.8879059998</v>
          </cell>
          <cell r="M46">
            <v>440059.64100249961</v>
          </cell>
          <cell r="N46">
            <v>1815616.5289084995</v>
          </cell>
          <cell r="O46">
            <v>1702128.5059699994</v>
          </cell>
          <cell r="P46">
            <v>399084.072353</v>
          </cell>
          <cell r="Q46">
            <v>2101212.5783229992</v>
          </cell>
          <cell r="R46">
            <v>1760859.3020199984</v>
          </cell>
          <cell r="S46">
            <v>492731.18635499961</v>
          </cell>
          <cell r="T46">
            <v>2253590.4883749979</v>
          </cell>
          <cell r="U46">
            <v>1996578.9169400074</v>
          </cell>
          <cell r="V46">
            <v>609107.80541300005</v>
          </cell>
          <cell r="W46">
            <v>2605686.7223530076</v>
          </cell>
        </row>
        <row r="47">
          <cell r="B47" t="str">
            <v>Djibouti</v>
          </cell>
          <cell r="C47">
            <v>0</v>
          </cell>
          <cell r="D47">
            <v>1503.83</v>
          </cell>
          <cell r="E47">
            <v>1503.83</v>
          </cell>
          <cell r="F47">
            <v>0</v>
          </cell>
          <cell r="G47">
            <v>3.2923300000000002</v>
          </cell>
          <cell r="H47">
            <v>3.2923300000000002</v>
          </cell>
          <cell r="I47">
            <v>0</v>
          </cell>
          <cell r="J47">
            <v>12.2</v>
          </cell>
          <cell r="K47">
            <v>12.2</v>
          </cell>
          <cell r="L47">
            <v>0</v>
          </cell>
          <cell r="M47">
            <v>69.672929999999994</v>
          </cell>
          <cell r="N47">
            <v>69.672929999999994</v>
          </cell>
          <cell r="O47">
            <v>0</v>
          </cell>
          <cell r="P47">
            <v>66.277119999999996</v>
          </cell>
          <cell r="Q47">
            <v>66.277119999999996</v>
          </cell>
          <cell r="R47">
            <v>0</v>
          </cell>
          <cell r="S47">
            <v>0</v>
          </cell>
          <cell r="T47">
            <v>0</v>
          </cell>
          <cell r="U47">
            <v>0</v>
          </cell>
          <cell r="V47">
            <v>18.681290000000001</v>
          </cell>
          <cell r="W47">
            <v>18.681290000000001</v>
          </cell>
        </row>
        <row r="48">
          <cell r="B48" t="str">
            <v>Dominica</v>
          </cell>
          <cell r="C48">
            <v>0.71</v>
          </cell>
          <cell r="D48">
            <v>0</v>
          </cell>
          <cell r="E48">
            <v>0.71</v>
          </cell>
          <cell r="F48">
            <v>0</v>
          </cell>
          <cell r="G48">
            <v>194.79766000000001</v>
          </cell>
          <cell r="H48">
            <v>194.79766000000001</v>
          </cell>
          <cell r="I48">
            <v>0</v>
          </cell>
          <cell r="J48">
            <v>18.115850000000002</v>
          </cell>
          <cell r="K48">
            <v>18.115850000000002</v>
          </cell>
          <cell r="L48">
            <v>0</v>
          </cell>
          <cell r="M48">
            <v>34.350260000000006</v>
          </cell>
          <cell r="N48">
            <v>34.350260000000006</v>
          </cell>
          <cell r="O48">
            <v>0</v>
          </cell>
          <cell r="P48">
            <v>31.824019999999997</v>
          </cell>
          <cell r="Q48">
            <v>31.824019999999997</v>
          </cell>
          <cell r="R48">
            <v>0</v>
          </cell>
          <cell r="S48">
            <v>0.27440999999999999</v>
          </cell>
          <cell r="T48">
            <v>0.27440999999999999</v>
          </cell>
          <cell r="U48">
            <v>492.096</v>
          </cell>
          <cell r="V48">
            <v>0.23402000000000001</v>
          </cell>
          <cell r="W48">
            <v>492.33001999999999</v>
          </cell>
        </row>
        <row r="49">
          <cell r="B49" t="str">
            <v>Dominican Republic</v>
          </cell>
          <cell r="C49">
            <v>0</v>
          </cell>
          <cell r="D49">
            <v>64.239999999999995</v>
          </cell>
          <cell r="E49">
            <v>64.239999999999995</v>
          </cell>
          <cell r="F49">
            <v>0</v>
          </cell>
          <cell r="G49">
            <v>35.779930000000007</v>
          </cell>
          <cell r="H49">
            <v>35.779930000000007</v>
          </cell>
          <cell r="I49">
            <v>0</v>
          </cell>
          <cell r="J49">
            <v>96.017512999999994</v>
          </cell>
          <cell r="K49">
            <v>96.017512999999994</v>
          </cell>
          <cell r="L49">
            <v>0</v>
          </cell>
          <cell r="M49">
            <v>144.97088499999998</v>
          </cell>
          <cell r="N49">
            <v>144.97088499999998</v>
          </cell>
          <cell r="O49">
            <v>0</v>
          </cell>
          <cell r="P49">
            <v>243.12436700000001</v>
          </cell>
          <cell r="Q49">
            <v>243.12436700000001</v>
          </cell>
          <cell r="R49">
            <v>0</v>
          </cell>
          <cell r="S49">
            <v>408.61469600000009</v>
          </cell>
          <cell r="T49">
            <v>408.61469600000009</v>
          </cell>
          <cell r="U49">
            <v>0</v>
          </cell>
          <cell r="V49">
            <v>1460.877234</v>
          </cell>
          <cell r="W49">
            <v>1460.877234</v>
          </cell>
        </row>
        <row r="50">
          <cell r="B50" t="str">
            <v>Ecuador</v>
          </cell>
          <cell r="C50">
            <v>127.55</v>
          </cell>
          <cell r="D50">
            <v>20.350000000000001</v>
          </cell>
          <cell r="E50">
            <v>147.9</v>
          </cell>
          <cell r="F50">
            <v>-146.40374</v>
          </cell>
          <cell r="G50">
            <v>124.05099999999999</v>
          </cell>
          <cell r="H50">
            <v>-22.352740000000011</v>
          </cell>
          <cell r="I50">
            <v>0</v>
          </cell>
          <cell r="J50">
            <v>138.23825800000003</v>
          </cell>
          <cell r="K50">
            <v>138.23825800000003</v>
          </cell>
          <cell r="L50">
            <v>0</v>
          </cell>
          <cell r="M50">
            <v>340.43776200000002</v>
          </cell>
          <cell r="N50">
            <v>340.43776200000002</v>
          </cell>
          <cell r="O50">
            <v>0</v>
          </cell>
          <cell r="P50">
            <v>433.69461699999994</v>
          </cell>
          <cell r="Q50">
            <v>433.69461699999994</v>
          </cell>
          <cell r="R50">
            <v>0</v>
          </cell>
          <cell r="S50">
            <v>243.98072899999997</v>
          </cell>
          <cell r="T50">
            <v>243.98072899999997</v>
          </cell>
          <cell r="U50">
            <v>0</v>
          </cell>
          <cell r="V50">
            <v>314.53809299999995</v>
          </cell>
          <cell r="W50">
            <v>314.53809299999995</v>
          </cell>
        </row>
        <row r="51">
          <cell r="B51" t="str">
            <v>Egypt</v>
          </cell>
          <cell r="C51">
            <v>0</v>
          </cell>
          <cell r="D51">
            <v>22813.84</v>
          </cell>
          <cell r="E51">
            <v>22813.84</v>
          </cell>
          <cell r="F51">
            <v>0</v>
          </cell>
          <cell r="G51">
            <v>5818.0110299999997</v>
          </cell>
          <cell r="H51">
            <v>5818.0110299999997</v>
          </cell>
          <cell r="I51">
            <v>0</v>
          </cell>
          <cell r="J51">
            <v>10864.203970999997</v>
          </cell>
          <cell r="K51">
            <v>10864.203970999997</v>
          </cell>
          <cell r="L51">
            <v>497.90499999999997</v>
          </cell>
          <cell r="M51">
            <v>8396.9928229999987</v>
          </cell>
          <cell r="N51">
            <v>8894.8978229999993</v>
          </cell>
          <cell r="O51">
            <v>1058.8776499999999</v>
          </cell>
          <cell r="P51">
            <v>19939.737798000009</v>
          </cell>
          <cell r="Q51">
            <v>20998.615448000008</v>
          </cell>
          <cell r="R51">
            <v>561.08427000000006</v>
          </cell>
          <cell r="S51">
            <v>-24565.525099999988</v>
          </cell>
          <cell r="T51">
            <v>-24004.440829999989</v>
          </cell>
          <cell r="U51">
            <v>750.98415</v>
          </cell>
          <cell r="V51">
            <v>11373.660167</v>
          </cell>
          <cell r="W51">
            <v>12124.644317</v>
          </cell>
        </row>
        <row r="52">
          <cell r="B52" t="str">
            <v>El Salvador</v>
          </cell>
          <cell r="C52">
            <v>0</v>
          </cell>
          <cell r="D52">
            <v>21.330000000000002</v>
          </cell>
          <cell r="E52">
            <v>21.330000000000002</v>
          </cell>
          <cell r="F52">
            <v>0</v>
          </cell>
          <cell r="G52">
            <v>-31611.545049999997</v>
          </cell>
          <cell r="H52">
            <v>-31611.545049999997</v>
          </cell>
          <cell r="I52">
            <v>0</v>
          </cell>
          <cell r="J52">
            <v>6.0213099999999997</v>
          </cell>
          <cell r="K52">
            <v>6.0213099999999997</v>
          </cell>
          <cell r="L52">
            <v>0</v>
          </cell>
          <cell r="M52">
            <v>-82.479010000000017</v>
          </cell>
          <cell r="N52">
            <v>-82.479010000000017</v>
          </cell>
          <cell r="O52">
            <v>0</v>
          </cell>
          <cell r="P52">
            <v>289.23856199999994</v>
          </cell>
          <cell r="Q52">
            <v>289.23856199999994</v>
          </cell>
          <cell r="R52">
            <v>0</v>
          </cell>
          <cell r="S52">
            <v>212.21587499999998</v>
          </cell>
          <cell r="T52">
            <v>212.21587499999998</v>
          </cell>
          <cell r="U52">
            <v>0</v>
          </cell>
          <cell r="V52">
            <v>475.78385599999996</v>
          </cell>
          <cell r="W52">
            <v>475.78385599999996</v>
          </cell>
        </row>
        <row r="53">
          <cell r="B53" t="str">
            <v>Eritrea</v>
          </cell>
          <cell r="C53">
            <v>4082.3099999999995</v>
          </cell>
          <cell r="D53">
            <v>46.54</v>
          </cell>
          <cell r="E53">
            <v>4128.8499999999995</v>
          </cell>
          <cell r="F53">
            <v>3295.8269999999998</v>
          </cell>
          <cell r="G53">
            <v>270.26976000000002</v>
          </cell>
          <cell r="H53">
            <v>3566.0967599999999</v>
          </cell>
          <cell r="I53">
            <v>5202.0769999999993</v>
          </cell>
          <cell r="J53">
            <v>17.981110000000001</v>
          </cell>
          <cell r="K53">
            <v>5220.058109999999</v>
          </cell>
          <cell r="L53">
            <v>2424.7420000000002</v>
          </cell>
          <cell r="M53">
            <v>103.87554700000001</v>
          </cell>
          <cell r="N53">
            <v>2528.6175470000003</v>
          </cell>
          <cell r="O53">
            <v>4410</v>
          </cell>
          <cell r="P53">
            <v>249.525857</v>
          </cell>
          <cell r="Q53">
            <v>4659.5258569999996</v>
          </cell>
          <cell r="R53">
            <v>5590</v>
          </cell>
          <cell r="S53">
            <v>287.311758</v>
          </cell>
          <cell r="T53">
            <v>5877.3117579999998</v>
          </cell>
          <cell r="U53">
            <v>0</v>
          </cell>
          <cell r="V53">
            <v>303.89639999999997</v>
          </cell>
          <cell r="W53">
            <v>303.89639999999997</v>
          </cell>
        </row>
        <row r="54">
          <cell r="B54" t="str">
            <v>Ethiopia</v>
          </cell>
          <cell r="C54">
            <v>218330.39</v>
          </cell>
          <cell r="D54">
            <v>1401.43</v>
          </cell>
          <cell r="E54">
            <v>219731.82</v>
          </cell>
          <cell r="F54">
            <v>262157.50128999993</v>
          </cell>
          <cell r="G54">
            <v>1341.6131299999997</v>
          </cell>
          <cell r="H54">
            <v>263499.11441999994</v>
          </cell>
          <cell r="I54">
            <v>343641.42339999997</v>
          </cell>
          <cell r="J54">
            <v>849.19327599999997</v>
          </cell>
          <cell r="K54">
            <v>344490.61667599995</v>
          </cell>
          <cell r="L54">
            <v>259390.10099000004</v>
          </cell>
          <cell r="M54">
            <v>6295.1471439999987</v>
          </cell>
          <cell r="N54">
            <v>265685.24813400005</v>
          </cell>
          <cell r="O54">
            <v>318138.11239000008</v>
          </cell>
          <cell r="P54">
            <v>11296.634705000002</v>
          </cell>
          <cell r="Q54">
            <v>329434.74709500006</v>
          </cell>
          <cell r="R54">
            <v>316498.14764999994</v>
          </cell>
          <cell r="S54">
            <v>5209.8938162636632</v>
          </cell>
          <cell r="T54">
            <v>321708.04146626359</v>
          </cell>
          <cell r="U54">
            <v>334136.94562999986</v>
          </cell>
          <cell r="V54">
            <v>4642.3840820000014</v>
          </cell>
          <cell r="W54">
            <v>338779.32971199986</v>
          </cell>
        </row>
        <row r="55">
          <cell r="B55" t="str">
            <v>Europe, regional</v>
          </cell>
          <cell r="C55">
            <v>472.39999999999992</v>
          </cell>
          <cell r="D55">
            <v>2091.4900000000002</v>
          </cell>
          <cell r="E55">
            <v>2563.8900000000003</v>
          </cell>
          <cell r="F55">
            <v>6015.6588500000007</v>
          </cell>
          <cell r="G55">
            <v>90.799000000000007</v>
          </cell>
          <cell r="H55">
            <v>6106.4578500000007</v>
          </cell>
          <cell r="I55">
            <v>10.047610000000001</v>
          </cell>
          <cell r="J55">
            <v>120.968</v>
          </cell>
          <cell r="K55">
            <v>131.01561000000001</v>
          </cell>
          <cell r="L55">
            <v>0</v>
          </cell>
          <cell r="M55">
            <v>138.893</v>
          </cell>
          <cell r="N55">
            <v>138.893</v>
          </cell>
          <cell r="O55">
            <v>0</v>
          </cell>
          <cell r="P55">
            <v>121.92799999999998</v>
          </cell>
          <cell r="Q55">
            <v>121.92799999999998</v>
          </cell>
          <cell r="R55">
            <v>0</v>
          </cell>
          <cell r="S55">
            <v>182.584113</v>
          </cell>
          <cell r="T55">
            <v>182.584113</v>
          </cell>
          <cell r="U55">
            <v>700</v>
          </cell>
          <cell r="V55">
            <v>507.92536670588231</v>
          </cell>
          <cell r="W55">
            <v>1207.9253667058824</v>
          </cell>
        </row>
        <row r="56">
          <cell r="B56" t="str">
            <v>Fiji</v>
          </cell>
          <cell r="C56">
            <v>262.48</v>
          </cell>
          <cell r="D56">
            <v>110.76</v>
          </cell>
          <cell r="E56">
            <v>373.24</v>
          </cell>
          <cell r="F56">
            <v>100</v>
          </cell>
          <cell r="G56">
            <v>242.90332999999998</v>
          </cell>
          <cell r="H56">
            <v>342.90332999999998</v>
          </cell>
          <cell r="I56">
            <v>0</v>
          </cell>
          <cell r="J56">
            <v>130.04847199999998</v>
          </cell>
          <cell r="K56">
            <v>130.04847199999998</v>
          </cell>
          <cell r="L56">
            <v>0</v>
          </cell>
          <cell r="M56">
            <v>667.11812400000008</v>
          </cell>
          <cell r="N56">
            <v>667.11812400000008</v>
          </cell>
          <cell r="O56">
            <v>0</v>
          </cell>
          <cell r="P56">
            <v>953.22043299999996</v>
          </cell>
          <cell r="Q56">
            <v>953.22043299999996</v>
          </cell>
          <cell r="R56">
            <v>0</v>
          </cell>
          <cell r="S56">
            <v>1085.6409550000001</v>
          </cell>
          <cell r="T56">
            <v>1085.6409550000001</v>
          </cell>
          <cell r="U56">
            <v>0</v>
          </cell>
          <cell r="V56">
            <v>1262.291228</v>
          </cell>
          <cell r="W56">
            <v>1262.291228</v>
          </cell>
        </row>
        <row r="57">
          <cell r="B57" t="str">
            <v>Former Yugoslav Republic of Macedonia (FYROM)</v>
          </cell>
          <cell r="C57">
            <v>0</v>
          </cell>
          <cell r="D57">
            <v>1250.3399999999999</v>
          </cell>
          <cell r="E57">
            <v>1250.3399999999999</v>
          </cell>
          <cell r="F57">
            <v>0</v>
          </cell>
          <cell r="G57">
            <v>743.30000000000018</v>
          </cell>
          <cell r="H57">
            <v>743.30000000000018</v>
          </cell>
          <cell r="I57">
            <v>0</v>
          </cell>
          <cell r="J57">
            <v>620.38304700000003</v>
          </cell>
          <cell r="K57">
            <v>620.38304700000003</v>
          </cell>
          <cell r="L57">
            <v>0</v>
          </cell>
          <cell r="M57">
            <v>1373.4683359999999</v>
          </cell>
          <cell r="N57">
            <v>1373.4683359999999</v>
          </cell>
          <cell r="O57">
            <v>0</v>
          </cell>
          <cell r="P57">
            <v>1923.4709409999996</v>
          </cell>
          <cell r="Q57">
            <v>1923.4709409999996</v>
          </cell>
          <cell r="R57">
            <v>0</v>
          </cell>
          <cell r="S57">
            <v>2139.301426</v>
          </cell>
          <cell r="T57">
            <v>2139.301426</v>
          </cell>
          <cell r="U57">
            <v>0</v>
          </cell>
          <cell r="V57">
            <v>2143.6692369999996</v>
          </cell>
          <cell r="W57">
            <v>2143.6692369999996</v>
          </cell>
        </row>
        <row r="58">
          <cell r="B58" t="str">
            <v>Gabon</v>
          </cell>
          <cell r="C58">
            <v>0</v>
          </cell>
          <cell r="D58">
            <v>0</v>
          </cell>
          <cell r="E58">
            <v>0</v>
          </cell>
          <cell r="F58">
            <v>0</v>
          </cell>
          <cell r="G58">
            <v>105.96262</v>
          </cell>
          <cell r="H58">
            <v>105.96262</v>
          </cell>
          <cell r="I58">
            <v>0</v>
          </cell>
          <cell r="J58">
            <v>125.53100000000001</v>
          </cell>
          <cell r="K58">
            <v>125.53100000000001</v>
          </cell>
          <cell r="L58">
            <v>0</v>
          </cell>
          <cell r="M58">
            <v>0</v>
          </cell>
          <cell r="N58">
            <v>0</v>
          </cell>
          <cell r="O58">
            <v>0</v>
          </cell>
          <cell r="P58">
            <v>0</v>
          </cell>
          <cell r="Q58">
            <v>0</v>
          </cell>
          <cell r="R58">
            <v>0</v>
          </cell>
          <cell r="S58">
            <v>-220.628353</v>
          </cell>
          <cell r="T58">
            <v>-220.628353</v>
          </cell>
          <cell r="U58">
            <v>0</v>
          </cell>
          <cell r="V58">
            <v>0</v>
          </cell>
          <cell r="W58">
            <v>0</v>
          </cell>
        </row>
        <row r="59">
          <cell r="B59" t="str">
            <v>Gambia</v>
          </cell>
          <cell r="C59">
            <v>2317.5200000000004</v>
          </cell>
          <cell r="D59">
            <v>70.19</v>
          </cell>
          <cell r="E59">
            <v>2387.7100000000005</v>
          </cell>
          <cell r="F59">
            <v>1273.9983900000002</v>
          </cell>
          <cell r="G59">
            <v>10.073689999999999</v>
          </cell>
          <cell r="H59">
            <v>1284.0720800000001</v>
          </cell>
          <cell r="I59">
            <v>735.00453000000005</v>
          </cell>
          <cell r="J59">
            <v>4767.164256</v>
          </cell>
          <cell r="K59">
            <v>5502.1687860000002</v>
          </cell>
          <cell r="L59">
            <v>0</v>
          </cell>
          <cell r="M59">
            <v>8822.6899470000008</v>
          </cell>
          <cell r="N59">
            <v>8822.6899470000008</v>
          </cell>
          <cell r="O59">
            <v>0</v>
          </cell>
          <cell r="P59">
            <v>8102.1452674999982</v>
          </cell>
          <cell r="Q59">
            <v>8102.1452674999982</v>
          </cell>
          <cell r="R59">
            <v>0</v>
          </cell>
          <cell r="S59">
            <v>9169.939897000002</v>
          </cell>
          <cell r="T59">
            <v>9169.939897000002</v>
          </cell>
          <cell r="U59">
            <v>0</v>
          </cell>
          <cell r="V59">
            <v>9542.4443360000005</v>
          </cell>
          <cell r="W59">
            <v>9542.4443360000005</v>
          </cell>
        </row>
        <row r="60">
          <cell r="B60" t="str">
            <v>Georgia</v>
          </cell>
          <cell r="C60">
            <v>4283.8400000000011</v>
          </cell>
          <cell r="D60">
            <v>2036.61</v>
          </cell>
          <cell r="E60">
            <v>6320.4500000000007</v>
          </cell>
          <cell r="F60">
            <v>0</v>
          </cell>
          <cell r="G60">
            <v>2222.9713400000001</v>
          </cell>
          <cell r="H60">
            <v>2222.9713400000001</v>
          </cell>
          <cell r="I60">
            <v>0</v>
          </cell>
          <cell r="J60">
            <v>1988.789912</v>
          </cell>
          <cell r="K60">
            <v>1988.789912</v>
          </cell>
          <cell r="L60">
            <v>0</v>
          </cell>
          <cell r="M60">
            <v>4275.0046039999988</v>
          </cell>
          <cell r="N60">
            <v>4275.0046039999988</v>
          </cell>
          <cell r="O60">
            <v>0</v>
          </cell>
          <cell r="P60">
            <v>4503.7336786719998</v>
          </cell>
          <cell r="Q60">
            <v>4503.7336786719998</v>
          </cell>
          <cell r="R60">
            <v>0</v>
          </cell>
          <cell r="S60">
            <v>4337.5307079999984</v>
          </cell>
          <cell r="T60">
            <v>4337.5307079999984</v>
          </cell>
          <cell r="U60">
            <v>0</v>
          </cell>
          <cell r="V60">
            <v>2853.9378140000003</v>
          </cell>
          <cell r="W60">
            <v>2853.9378140000003</v>
          </cell>
        </row>
        <row r="61">
          <cell r="B61" t="str">
            <v>Ghana</v>
          </cell>
          <cell r="C61">
            <v>93615.22000000003</v>
          </cell>
          <cell r="D61">
            <v>5049.1900000000005</v>
          </cell>
          <cell r="E61">
            <v>98664.410000000033</v>
          </cell>
          <cell r="F61">
            <v>100710.66363000002</v>
          </cell>
          <cell r="G61">
            <v>7147.5340810000007</v>
          </cell>
          <cell r="H61">
            <v>107858.19771100003</v>
          </cell>
          <cell r="I61">
            <v>78453.053510000027</v>
          </cell>
          <cell r="J61">
            <v>2926.018556</v>
          </cell>
          <cell r="K61">
            <v>81379.072066000022</v>
          </cell>
          <cell r="L61">
            <v>74340.364550000013</v>
          </cell>
          <cell r="M61">
            <v>-21882.949069000009</v>
          </cell>
          <cell r="N61">
            <v>52457.415481000004</v>
          </cell>
          <cell r="O61">
            <v>95529.620679999993</v>
          </cell>
          <cell r="P61">
            <v>7814.8592310099957</v>
          </cell>
          <cell r="Q61">
            <v>103344.47991100998</v>
          </cell>
          <cell r="R61">
            <v>58075.92088000002</v>
          </cell>
          <cell r="S61">
            <v>8010.3304750000007</v>
          </cell>
          <cell r="T61">
            <v>66086.251355000015</v>
          </cell>
          <cell r="U61">
            <v>57468.832870000006</v>
          </cell>
          <cell r="V61">
            <v>3160.6706199999999</v>
          </cell>
          <cell r="W61">
            <v>60629.503490000003</v>
          </cell>
        </row>
        <row r="62">
          <cell r="B62" t="str">
            <v>Grenada</v>
          </cell>
          <cell r="C62">
            <v>1.32</v>
          </cell>
          <cell r="D62">
            <v>15.18</v>
          </cell>
          <cell r="E62">
            <v>16.5</v>
          </cell>
          <cell r="F62">
            <v>0</v>
          </cell>
          <cell r="G62">
            <v>0.92118999999999995</v>
          </cell>
          <cell r="H62">
            <v>0.92118999999999995</v>
          </cell>
          <cell r="I62">
            <v>0</v>
          </cell>
          <cell r="J62">
            <v>0.83943000000000001</v>
          </cell>
          <cell r="K62">
            <v>0.83943000000000001</v>
          </cell>
          <cell r="L62">
            <v>0</v>
          </cell>
          <cell r="M62">
            <v>10.824760000000001</v>
          </cell>
          <cell r="N62">
            <v>10.824760000000001</v>
          </cell>
          <cell r="O62">
            <v>0</v>
          </cell>
          <cell r="P62">
            <v>2.43276</v>
          </cell>
          <cell r="Q62">
            <v>2.43276</v>
          </cell>
          <cell r="R62">
            <v>0</v>
          </cell>
          <cell r="S62">
            <v>0.80030000000000001</v>
          </cell>
          <cell r="T62">
            <v>0.80030000000000001</v>
          </cell>
          <cell r="U62">
            <v>0</v>
          </cell>
          <cell r="V62">
            <v>47.65117</v>
          </cell>
          <cell r="W62">
            <v>47.65117</v>
          </cell>
        </row>
        <row r="63">
          <cell r="B63" t="str">
            <v>Guatemala</v>
          </cell>
          <cell r="C63">
            <v>234.57</v>
          </cell>
          <cell r="D63">
            <v>228.29</v>
          </cell>
          <cell r="E63">
            <v>462.86</v>
          </cell>
          <cell r="F63">
            <v>124.06699999999999</v>
          </cell>
          <cell r="G63">
            <v>24.680679999999995</v>
          </cell>
          <cell r="H63">
            <v>148.74768</v>
          </cell>
          <cell r="I63">
            <v>0</v>
          </cell>
          <cell r="J63">
            <v>57.985380000000006</v>
          </cell>
          <cell r="K63">
            <v>57.985380000000006</v>
          </cell>
          <cell r="L63">
            <v>0</v>
          </cell>
          <cell r="M63">
            <v>9478.1645850000004</v>
          </cell>
          <cell r="N63">
            <v>9478.1645850000004</v>
          </cell>
          <cell r="O63">
            <v>0</v>
          </cell>
          <cell r="P63">
            <v>49271.022558000004</v>
          </cell>
          <cell r="Q63">
            <v>49271.022558000004</v>
          </cell>
          <cell r="R63">
            <v>0</v>
          </cell>
          <cell r="S63">
            <v>1077.266646</v>
          </cell>
          <cell r="T63">
            <v>1077.266646</v>
          </cell>
          <cell r="U63">
            <v>0</v>
          </cell>
          <cell r="V63">
            <v>1067.6939070000001</v>
          </cell>
          <cell r="W63">
            <v>1067.6939070000001</v>
          </cell>
        </row>
        <row r="64">
          <cell r="B64" t="str">
            <v>Guinea</v>
          </cell>
          <cell r="C64">
            <v>417.42</v>
          </cell>
          <cell r="D64">
            <v>139.18</v>
          </cell>
          <cell r="E64">
            <v>556.6</v>
          </cell>
          <cell r="F64">
            <v>0</v>
          </cell>
          <cell r="G64">
            <v>0</v>
          </cell>
          <cell r="H64">
            <v>0</v>
          </cell>
          <cell r="I64">
            <v>0</v>
          </cell>
          <cell r="J64">
            <v>176.863651</v>
          </cell>
          <cell r="K64">
            <v>176.863651</v>
          </cell>
          <cell r="L64">
            <v>400</v>
          </cell>
          <cell r="M64">
            <v>1243.8848800000001</v>
          </cell>
          <cell r="N64">
            <v>1643.8848800000001</v>
          </cell>
          <cell r="O64">
            <v>0</v>
          </cell>
          <cell r="P64">
            <v>3730.7546140000004</v>
          </cell>
          <cell r="Q64">
            <v>3730.7546140000004</v>
          </cell>
          <cell r="R64">
            <v>0</v>
          </cell>
          <cell r="S64">
            <v>280.62164800000005</v>
          </cell>
          <cell r="T64">
            <v>280.62164800000005</v>
          </cell>
          <cell r="U64">
            <v>0</v>
          </cell>
          <cell r="V64">
            <v>316.35515999999996</v>
          </cell>
          <cell r="W64">
            <v>316.35515999999996</v>
          </cell>
        </row>
        <row r="65">
          <cell r="B65" t="str">
            <v>Guinea-Bissau</v>
          </cell>
          <cell r="C65">
            <v>0</v>
          </cell>
          <cell r="D65">
            <v>84.84</v>
          </cell>
          <cell r="E65">
            <v>84.84</v>
          </cell>
          <cell r="F65">
            <v>0</v>
          </cell>
          <cell r="G65">
            <v>47</v>
          </cell>
          <cell r="H65">
            <v>47</v>
          </cell>
          <cell r="I65">
            <v>0</v>
          </cell>
          <cell r="J65">
            <v>45.783037</v>
          </cell>
          <cell r="K65">
            <v>45.783037</v>
          </cell>
          <cell r="L65">
            <v>0</v>
          </cell>
          <cell r="M65">
            <v>57.065123</v>
          </cell>
          <cell r="N65">
            <v>57.065123</v>
          </cell>
          <cell r="O65">
            <v>0</v>
          </cell>
          <cell r="P65">
            <v>1.9677100000000001</v>
          </cell>
          <cell r="Q65">
            <v>1.9677100000000001</v>
          </cell>
          <cell r="R65">
            <v>0</v>
          </cell>
          <cell r="S65">
            <v>73.458290000000005</v>
          </cell>
          <cell r="T65">
            <v>73.458290000000005</v>
          </cell>
          <cell r="U65">
            <v>0</v>
          </cell>
          <cell r="V65">
            <v>17.545999999999999</v>
          </cell>
          <cell r="W65">
            <v>17.545999999999999</v>
          </cell>
        </row>
        <row r="66">
          <cell r="B66" t="str">
            <v>Guyana</v>
          </cell>
          <cell r="C66">
            <v>1288.7399999999996</v>
          </cell>
          <cell r="D66">
            <v>90.02000000000001</v>
          </cell>
          <cell r="E66">
            <v>1378.7599999999995</v>
          </cell>
          <cell r="F66">
            <v>1001.76366</v>
          </cell>
          <cell r="G66">
            <v>45.386099999999999</v>
          </cell>
          <cell r="H66">
            <v>1047.14976</v>
          </cell>
          <cell r="I66">
            <v>300</v>
          </cell>
          <cell r="J66">
            <v>67.367962999999989</v>
          </cell>
          <cell r="K66">
            <v>367.36796299999997</v>
          </cell>
          <cell r="L66">
            <v>1.9056299999999999</v>
          </cell>
          <cell r="M66">
            <v>560.92247299999997</v>
          </cell>
          <cell r="N66">
            <v>562.82810299999994</v>
          </cell>
          <cell r="O66">
            <v>9.1439999999999994E-2</v>
          </cell>
          <cell r="P66">
            <v>405.41748999999999</v>
          </cell>
          <cell r="Q66">
            <v>405.50892999999996</v>
          </cell>
          <cell r="R66">
            <v>670.54690000000005</v>
          </cell>
          <cell r="S66">
            <v>371.48169200000001</v>
          </cell>
          <cell r="T66">
            <v>1042.0285920000001</v>
          </cell>
          <cell r="U66">
            <v>1452.53547</v>
          </cell>
          <cell r="V66">
            <v>776.00500699999998</v>
          </cell>
          <cell r="W66">
            <v>2228.540477</v>
          </cell>
        </row>
        <row r="67">
          <cell r="B67" t="str">
            <v>Haiti</v>
          </cell>
          <cell r="C67">
            <v>4398.0300000000007</v>
          </cell>
          <cell r="D67">
            <v>702.81999999999994</v>
          </cell>
          <cell r="E67">
            <v>5100.8500000000004</v>
          </cell>
          <cell r="F67">
            <v>16920.292310000001</v>
          </cell>
          <cell r="G67">
            <v>23.224</v>
          </cell>
          <cell r="H67">
            <v>16943.516309999999</v>
          </cell>
          <cell r="I67">
            <v>9699.5756799999999</v>
          </cell>
          <cell r="J67">
            <v>14.372210000000003</v>
          </cell>
          <cell r="K67">
            <v>9713.9478899999995</v>
          </cell>
          <cell r="L67">
            <v>3254.4762000000001</v>
          </cell>
          <cell r="M67">
            <v>9.1887899999999991</v>
          </cell>
          <cell r="N67">
            <v>3263.6649900000002</v>
          </cell>
          <cell r="O67">
            <v>9585</v>
          </cell>
          <cell r="P67">
            <v>0</v>
          </cell>
          <cell r="Q67">
            <v>9585</v>
          </cell>
          <cell r="R67">
            <v>4626.9570000000003</v>
          </cell>
          <cell r="S67">
            <v>58.172795000000001</v>
          </cell>
          <cell r="T67">
            <v>4685.1297950000007</v>
          </cell>
          <cell r="U67">
            <v>3683.3116700000005</v>
          </cell>
          <cell r="V67">
            <v>167.034583</v>
          </cell>
          <cell r="W67">
            <v>3850.3462530000006</v>
          </cell>
        </row>
        <row r="68">
          <cell r="B68" t="str">
            <v>Honduras</v>
          </cell>
          <cell r="C68">
            <v>58.76</v>
          </cell>
          <cell r="D68">
            <v>4.38</v>
          </cell>
          <cell r="E68">
            <v>63.14</v>
          </cell>
          <cell r="F68">
            <v>52.210729999999998</v>
          </cell>
          <cell r="G68">
            <v>16302.062550000002</v>
          </cell>
          <cell r="H68">
            <v>16354.273280000003</v>
          </cell>
          <cell r="I68">
            <v>0</v>
          </cell>
          <cell r="J68">
            <v>12.2</v>
          </cell>
          <cell r="K68">
            <v>12.2</v>
          </cell>
          <cell r="L68">
            <v>0</v>
          </cell>
          <cell r="M68">
            <v>6874.8429390000001</v>
          </cell>
          <cell r="N68">
            <v>6874.8429390000001</v>
          </cell>
          <cell r="O68">
            <v>0</v>
          </cell>
          <cell r="P68">
            <v>39.200354223000005</v>
          </cell>
          <cell r="Q68">
            <v>39.200354223000005</v>
          </cell>
          <cell r="R68">
            <v>0</v>
          </cell>
          <cell r="S68">
            <v>26.934324000000004</v>
          </cell>
          <cell r="T68">
            <v>26.934324000000004</v>
          </cell>
          <cell r="U68">
            <v>0</v>
          </cell>
          <cell r="V68">
            <v>184.20835699999998</v>
          </cell>
          <cell r="W68">
            <v>184.20835699999998</v>
          </cell>
        </row>
        <row r="69">
          <cell r="B69" t="str">
            <v>India</v>
          </cell>
          <cell r="C69">
            <v>360364.45969000011</v>
          </cell>
          <cell r="D69">
            <v>47669.289999999979</v>
          </cell>
          <cell r="E69">
            <v>408033.74969000008</v>
          </cell>
          <cell r="F69">
            <v>280194.01312999998</v>
          </cell>
          <cell r="G69">
            <v>140898.31630900005</v>
          </cell>
          <cell r="H69">
            <v>421092.32943899999</v>
          </cell>
          <cell r="I69">
            <v>292590.47925000003</v>
          </cell>
          <cell r="J69">
            <v>-9479.0569710000036</v>
          </cell>
          <cell r="K69">
            <v>283111.42227900005</v>
          </cell>
          <cell r="L69">
            <v>203762.34900000002</v>
          </cell>
          <cell r="M69">
            <v>88029.035634999993</v>
          </cell>
          <cell r="N69">
            <v>291791.38463500002</v>
          </cell>
          <cell r="O69">
            <v>183903.81142999997</v>
          </cell>
          <cell r="P69">
            <v>84137.17353756995</v>
          </cell>
          <cell r="Q69">
            <v>268040.98496756994</v>
          </cell>
          <cell r="R69">
            <v>188040.23502999992</v>
          </cell>
          <cell r="S69">
            <v>90755.813269999926</v>
          </cell>
          <cell r="T69">
            <v>278796.04829999985</v>
          </cell>
          <cell r="U69">
            <v>150390.872</v>
          </cell>
          <cell r="V69">
            <v>35188.935182000001</v>
          </cell>
          <cell r="W69">
            <v>185579.80718200002</v>
          </cell>
        </row>
        <row r="70">
          <cell r="B70" t="str">
            <v>Indonesia</v>
          </cell>
          <cell r="C70">
            <v>37637.280000000006</v>
          </cell>
          <cell r="D70">
            <v>6769.64</v>
          </cell>
          <cell r="E70">
            <v>44406.920000000006</v>
          </cell>
          <cell r="F70">
            <v>12442.648889999999</v>
          </cell>
          <cell r="G70">
            <v>4830.4140639999969</v>
          </cell>
          <cell r="H70">
            <v>17273.062953999994</v>
          </cell>
          <cell r="I70">
            <v>15846.82602</v>
          </cell>
          <cell r="J70">
            <v>-20103.930048999991</v>
          </cell>
          <cell r="K70">
            <v>-4257.104028999991</v>
          </cell>
          <cell r="L70">
            <v>7745.1909999999989</v>
          </cell>
          <cell r="M70">
            <v>-1589.7621210000011</v>
          </cell>
          <cell r="N70">
            <v>6155.4288789999973</v>
          </cell>
          <cell r="O70">
            <v>16588.051659999997</v>
          </cell>
          <cell r="P70">
            <v>5392.5647250000002</v>
          </cell>
          <cell r="Q70">
            <v>21980.616384999998</v>
          </cell>
          <cell r="R70">
            <v>14226.996380000002</v>
          </cell>
          <cell r="S70">
            <v>1469.3036194999997</v>
          </cell>
          <cell r="T70">
            <v>15696.299999500003</v>
          </cell>
          <cell r="U70">
            <v>13314.772100000002</v>
          </cell>
          <cell r="V70">
            <v>6549.0425310000001</v>
          </cell>
          <cell r="W70">
            <v>19863.814631000001</v>
          </cell>
        </row>
        <row r="71">
          <cell r="B71" t="str">
            <v>Iran</v>
          </cell>
          <cell r="C71">
            <v>0</v>
          </cell>
          <cell r="D71">
            <v>465.71</v>
          </cell>
          <cell r="E71">
            <v>465.71</v>
          </cell>
          <cell r="F71">
            <v>0</v>
          </cell>
          <cell r="G71">
            <v>0</v>
          </cell>
          <cell r="H71">
            <v>0</v>
          </cell>
          <cell r="I71">
            <v>0</v>
          </cell>
          <cell r="J71">
            <v>265.30336599999998</v>
          </cell>
          <cell r="K71">
            <v>265.30336599999998</v>
          </cell>
          <cell r="L71">
            <v>0</v>
          </cell>
          <cell r="M71">
            <v>734.74195099999997</v>
          </cell>
          <cell r="N71">
            <v>734.74195099999997</v>
          </cell>
          <cell r="O71">
            <v>0</v>
          </cell>
          <cell r="P71">
            <v>357.41021000000001</v>
          </cell>
          <cell r="Q71">
            <v>357.41021000000001</v>
          </cell>
          <cell r="R71">
            <v>0</v>
          </cell>
          <cell r="S71">
            <v>658.93154600000003</v>
          </cell>
          <cell r="T71">
            <v>658.93154600000003</v>
          </cell>
          <cell r="U71">
            <v>0</v>
          </cell>
          <cell r="V71">
            <v>992.54061799999999</v>
          </cell>
          <cell r="W71">
            <v>992.54061799999999</v>
          </cell>
        </row>
        <row r="72">
          <cell r="B72" t="str">
            <v>Iraq</v>
          </cell>
          <cell r="C72">
            <v>21325.49</v>
          </cell>
          <cell r="D72">
            <v>9767.4199999999983</v>
          </cell>
          <cell r="E72">
            <v>31092.91</v>
          </cell>
          <cell r="F72">
            <v>14782.717449999998</v>
          </cell>
          <cell r="G72">
            <v>5276.8686199999993</v>
          </cell>
          <cell r="H72">
            <v>20059.586069999998</v>
          </cell>
          <cell r="I72">
            <v>4807.14012</v>
          </cell>
          <cell r="J72">
            <v>3539.0029440000008</v>
          </cell>
          <cell r="K72">
            <v>8346.1430639999999</v>
          </cell>
          <cell r="L72">
            <v>1020.17443</v>
          </cell>
          <cell r="M72">
            <v>5852.9955629999995</v>
          </cell>
          <cell r="N72">
            <v>6873.1699929999995</v>
          </cell>
          <cell r="O72">
            <v>1085.7139999999999</v>
          </cell>
          <cell r="P72">
            <v>5922.7586290239988</v>
          </cell>
          <cell r="Q72">
            <v>7008.4726290239987</v>
          </cell>
          <cell r="R72">
            <v>29462.713960000001</v>
          </cell>
          <cell r="S72">
            <v>8907.7782069999994</v>
          </cell>
          <cell r="T72">
            <v>38370.492167000004</v>
          </cell>
          <cell r="U72">
            <v>45231.682130000001</v>
          </cell>
          <cell r="V72">
            <v>10205.473357999997</v>
          </cell>
          <cell r="W72">
            <v>55437.155487999997</v>
          </cell>
        </row>
        <row r="73">
          <cell r="B73" t="str">
            <v>Jamaica</v>
          </cell>
          <cell r="C73">
            <v>3684.38</v>
          </cell>
          <cell r="D73">
            <v>1657.0500000000002</v>
          </cell>
          <cell r="E73">
            <v>5341.43</v>
          </cell>
          <cell r="F73">
            <v>1927.61436</v>
          </cell>
          <cell r="G73">
            <v>612.56553999999994</v>
          </cell>
          <cell r="H73">
            <v>2540.1799000000001</v>
          </cell>
          <cell r="I73">
            <v>5778.3509999999987</v>
          </cell>
          <cell r="J73">
            <v>668.09106299999996</v>
          </cell>
          <cell r="K73">
            <v>6446.4420629999986</v>
          </cell>
          <cell r="L73">
            <v>6928.4080000000004</v>
          </cell>
          <cell r="M73">
            <v>2050.3473710000003</v>
          </cell>
          <cell r="N73">
            <v>8978.7553710000011</v>
          </cell>
          <cell r="O73">
            <v>9233.6528399999988</v>
          </cell>
          <cell r="P73">
            <v>3200.6931460000001</v>
          </cell>
          <cell r="Q73">
            <v>12434.345985999998</v>
          </cell>
          <cell r="R73">
            <v>2262.0001600000001</v>
          </cell>
          <cell r="S73">
            <v>3915.3936450000001</v>
          </cell>
          <cell r="T73">
            <v>6177.3938049999997</v>
          </cell>
          <cell r="U73">
            <v>4884.4998400000004</v>
          </cell>
          <cell r="V73">
            <v>2824.9162999999999</v>
          </cell>
          <cell r="W73">
            <v>7709.4161400000003</v>
          </cell>
        </row>
        <row r="74">
          <cell r="B74" t="str">
            <v>Jordan</v>
          </cell>
          <cell r="C74">
            <v>0</v>
          </cell>
          <cell r="D74">
            <v>974.22000000000014</v>
          </cell>
          <cell r="E74">
            <v>974.22000000000014</v>
          </cell>
          <cell r="F74">
            <v>89.67165</v>
          </cell>
          <cell r="G74">
            <v>1619.0536400000001</v>
          </cell>
          <cell r="H74">
            <v>1708.7252900000001</v>
          </cell>
          <cell r="I74">
            <v>88.530519999999996</v>
          </cell>
          <cell r="J74">
            <v>1565.9022939999998</v>
          </cell>
          <cell r="K74">
            <v>1654.4328139999998</v>
          </cell>
          <cell r="L74">
            <v>388.75400000000002</v>
          </cell>
          <cell r="M74">
            <v>4359.7205540000014</v>
          </cell>
          <cell r="N74">
            <v>4748.4745540000013</v>
          </cell>
          <cell r="O74">
            <v>10232.0154</v>
          </cell>
          <cell r="P74">
            <v>6460.0216070000006</v>
          </cell>
          <cell r="Q74">
            <v>16692.037006999999</v>
          </cell>
          <cell r="R74">
            <v>10065.115019999997</v>
          </cell>
          <cell r="S74">
            <v>8473.1835969999975</v>
          </cell>
          <cell r="T74">
            <v>18538.298616999993</v>
          </cell>
          <cell r="U74">
            <v>43100.558429999997</v>
          </cell>
          <cell r="V74">
            <v>14347.954790000003</v>
          </cell>
          <cell r="W74">
            <v>57448.513220000001</v>
          </cell>
        </row>
        <row r="75">
          <cell r="B75" t="str">
            <v>Kazakhstan</v>
          </cell>
          <cell r="C75">
            <v>0</v>
          </cell>
          <cell r="D75">
            <v>4433.3399999999992</v>
          </cell>
          <cell r="E75">
            <v>4433.3399999999992</v>
          </cell>
          <cell r="F75">
            <v>0</v>
          </cell>
          <cell r="G75">
            <v>220.27428000000023</v>
          </cell>
          <cell r="H75">
            <v>220.27428000000023</v>
          </cell>
          <cell r="I75">
            <v>0</v>
          </cell>
          <cell r="J75">
            <v>1703.2021149999998</v>
          </cell>
          <cell r="K75">
            <v>1703.2021149999998</v>
          </cell>
          <cell r="L75">
            <v>0</v>
          </cell>
          <cell r="M75">
            <v>3292.0464749999996</v>
          </cell>
          <cell r="N75">
            <v>3292.0464749999996</v>
          </cell>
          <cell r="O75">
            <v>0</v>
          </cell>
          <cell r="P75">
            <v>1787.9444119999991</v>
          </cell>
          <cell r="Q75">
            <v>1787.9444119999991</v>
          </cell>
          <cell r="R75">
            <v>0</v>
          </cell>
          <cell r="S75">
            <v>1782.1940289999995</v>
          </cell>
          <cell r="T75">
            <v>1782.1940289999995</v>
          </cell>
          <cell r="U75">
            <v>0</v>
          </cell>
          <cell r="V75">
            <v>5425.1782740000008</v>
          </cell>
          <cell r="W75">
            <v>5425.1782740000008</v>
          </cell>
        </row>
        <row r="76">
          <cell r="B76" t="str">
            <v>Kenya</v>
          </cell>
          <cell r="C76">
            <v>73259.61</v>
          </cell>
          <cell r="D76">
            <v>10765.970000000001</v>
          </cell>
          <cell r="E76">
            <v>84025.58</v>
          </cell>
          <cell r="F76">
            <v>72587.385460000005</v>
          </cell>
          <cell r="G76">
            <v>-4450.9241409999995</v>
          </cell>
          <cell r="H76">
            <v>68136.461319000009</v>
          </cell>
          <cell r="I76">
            <v>81014.24159000002</v>
          </cell>
          <cell r="J76">
            <v>7578.6463899999999</v>
          </cell>
          <cell r="K76">
            <v>88592.887980000014</v>
          </cell>
          <cell r="L76">
            <v>94658.38920000002</v>
          </cell>
          <cell r="M76">
            <v>6997.1505779999998</v>
          </cell>
          <cell r="N76">
            <v>101655.53977800002</v>
          </cell>
          <cell r="O76">
            <v>146157.63223999998</v>
          </cell>
          <cell r="P76">
            <v>13247.005992999999</v>
          </cell>
          <cell r="Q76">
            <v>159404.63823299998</v>
          </cell>
          <cell r="R76">
            <v>116793.95385000005</v>
          </cell>
          <cell r="S76">
            <v>18055.721441500009</v>
          </cell>
          <cell r="T76">
            <v>134849.67529150005</v>
          </cell>
          <cell r="U76">
            <v>147910.13256000006</v>
          </cell>
          <cell r="V76">
            <v>7664.3932410000007</v>
          </cell>
          <cell r="W76">
            <v>155574.52580100007</v>
          </cell>
        </row>
        <row r="77">
          <cell r="B77" t="str">
            <v>Kiribati</v>
          </cell>
          <cell r="C77">
            <v>22.31</v>
          </cell>
          <cell r="D77">
            <v>0</v>
          </cell>
          <cell r="E77">
            <v>22.31</v>
          </cell>
          <cell r="F77">
            <v>0</v>
          </cell>
          <cell r="G77">
            <v>35.988869999999999</v>
          </cell>
          <cell r="H77">
            <v>35.988869999999999</v>
          </cell>
          <cell r="I77">
            <v>0</v>
          </cell>
          <cell r="J77">
            <v>15.690849999999999</v>
          </cell>
          <cell r="K77">
            <v>15.690849999999999</v>
          </cell>
          <cell r="L77">
            <v>0</v>
          </cell>
          <cell r="M77">
            <v>17.045100000000001</v>
          </cell>
          <cell r="N77">
            <v>17.045100000000001</v>
          </cell>
          <cell r="O77">
            <v>0</v>
          </cell>
          <cell r="P77">
            <v>13.955819999999999</v>
          </cell>
          <cell r="Q77">
            <v>13.955819999999999</v>
          </cell>
          <cell r="R77">
            <v>0</v>
          </cell>
          <cell r="S77">
            <v>17.697949999999999</v>
          </cell>
          <cell r="T77">
            <v>17.697949999999999</v>
          </cell>
          <cell r="U77">
            <v>0</v>
          </cell>
          <cell r="V77">
            <v>11.9284</v>
          </cell>
          <cell r="W77">
            <v>11.9284</v>
          </cell>
        </row>
        <row r="78">
          <cell r="B78" t="str">
            <v>Korea, Dem. Rep.</v>
          </cell>
          <cell r="C78">
            <v>0</v>
          </cell>
          <cell r="D78">
            <v>31.519999999999996</v>
          </cell>
          <cell r="E78">
            <v>31.519999999999996</v>
          </cell>
          <cell r="F78">
            <v>0</v>
          </cell>
          <cell r="G78">
            <v>264.40238999999997</v>
          </cell>
          <cell r="H78">
            <v>264.40238999999997</v>
          </cell>
          <cell r="I78">
            <v>0</v>
          </cell>
          <cell r="J78">
            <v>378.24775499999998</v>
          </cell>
          <cell r="K78">
            <v>378.24775499999998</v>
          </cell>
          <cell r="L78">
            <v>0</v>
          </cell>
          <cell r="M78">
            <v>756.35268299999984</v>
          </cell>
          <cell r="N78">
            <v>756.35268299999984</v>
          </cell>
          <cell r="O78">
            <v>0</v>
          </cell>
          <cell r="P78">
            <v>1309.468813</v>
          </cell>
          <cell r="Q78">
            <v>1309.468813</v>
          </cell>
          <cell r="R78">
            <v>0</v>
          </cell>
          <cell r="S78">
            <v>277.19920300000001</v>
          </cell>
          <cell r="T78">
            <v>277.19920300000001</v>
          </cell>
          <cell r="U78">
            <v>0</v>
          </cell>
          <cell r="V78">
            <v>740.38050700000008</v>
          </cell>
          <cell r="W78">
            <v>740.38050700000008</v>
          </cell>
        </row>
        <row r="79">
          <cell r="B79" t="str">
            <v>Kosovo</v>
          </cell>
          <cell r="C79">
            <v>2314.66</v>
          </cell>
          <cell r="D79">
            <v>4293.9399999999996</v>
          </cell>
          <cell r="E79">
            <v>6608.5999999999995</v>
          </cell>
          <cell r="F79">
            <v>2595.59022</v>
          </cell>
          <cell r="G79">
            <v>3546.7668000000003</v>
          </cell>
          <cell r="H79">
            <v>6142.3570200000004</v>
          </cell>
          <cell r="I79">
            <v>4076.8388000000009</v>
          </cell>
          <cell r="J79">
            <v>3530.264443999999</v>
          </cell>
          <cell r="K79">
            <v>7607.1032439999999</v>
          </cell>
          <cell r="L79">
            <v>4473.9132199999995</v>
          </cell>
          <cell r="M79">
            <v>5816.723489</v>
          </cell>
          <cell r="N79">
            <v>10290.636708999999</v>
          </cell>
          <cell r="O79">
            <v>180.53422</v>
          </cell>
          <cell r="P79">
            <v>5751.4803860000002</v>
          </cell>
          <cell r="Q79">
            <v>5932.0146060000006</v>
          </cell>
          <cell r="R79">
            <v>0</v>
          </cell>
          <cell r="S79">
            <v>5839.246153000001</v>
          </cell>
          <cell r="T79">
            <v>5839.246153000001</v>
          </cell>
          <cell r="U79">
            <v>0</v>
          </cell>
          <cell r="V79">
            <v>4686.3963199999998</v>
          </cell>
          <cell r="W79">
            <v>4686.3963199999998</v>
          </cell>
        </row>
        <row r="80">
          <cell r="B80" t="str">
            <v>Kyrgyz Republic</v>
          </cell>
          <cell r="C80">
            <v>5494.91</v>
          </cell>
          <cell r="D80">
            <v>229.11</v>
          </cell>
          <cell r="E80">
            <v>5724.0199999999995</v>
          </cell>
          <cell r="F80">
            <v>4501.1001100000003</v>
          </cell>
          <cell r="G80">
            <v>230.78200000000001</v>
          </cell>
          <cell r="H80">
            <v>4731.8821100000005</v>
          </cell>
          <cell r="I80">
            <v>6709.2494800000004</v>
          </cell>
          <cell r="J80">
            <v>716.20468299999993</v>
          </cell>
          <cell r="K80">
            <v>7425.4541630000003</v>
          </cell>
          <cell r="L80">
            <v>3157.4490800000003</v>
          </cell>
          <cell r="M80">
            <v>889.46202500000004</v>
          </cell>
          <cell r="N80">
            <v>4046.9111050000001</v>
          </cell>
          <cell r="O80">
            <v>4555.1414799999993</v>
          </cell>
          <cell r="P80">
            <v>811.61686375300008</v>
          </cell>
          <cell r="Q80">
            <v>5366.7583437529993</v>
          </cell>
          <cell r="R80">
            <v>4109.6505400000005</v>
          </cell>
          <cell r="S80">
            <v>1841.9813329999999</v>
          </cell>
          <cell r="T80">
            <v>5951.6318730000003</v>
          </cell>
          <cell r="U80">
            <v>1664.2252100000001</v>
          </cell>
          <cell r="V80">
            <v>1040.3305210000001</v>
          </cell>
          <cell r="W80">
            <v>2704.5557310000004</v>
          </cell>
        </row>
        <row r="81">
          <cell r="B81" t="str">
            <v>Laos</v>
          </cell>
          <cell r="C81">
            <v>263.10000000000002</v>
          </cell>
          <cell r="D81">
            <v>-69.459999999999994</v>
          </cell>
          <cell r="E81">
            <v>193.64000000000004</v>
          </cell>
          <cell r="F81">
            <v>36.789000000000001</v>
          </cell>
          <cell r="G81">
            <v>0</v>
          </cell>
          <cell r="H81">
            <v>36.789000000000001</v>
          </cell>
          <cell r="I81">
            <v>1006.288</v>
          </cell>
          <cell r="J81">
            <v>0</v>
          </cell>
          <cell r="K81">
            <v>1006.288</v>
          </cell>
          <cell r="L81">
            <v>919.12</v>
          </cell>
          <cell r="M81">
            <v>10.984000000000002</v>
          </cell>
          <cell r="N81">
            <v>930.10400000000004</v>
          </cell>
          <cell r="O81">
            <v>824.59199999999998</v>
          </cell>
          <cell r="P81">
            <v>120.98390800000001</v>
          </cell>
          <cell r="Q81">
            <v>945.57590800000003</v>
          </cell>
          <cell r="R81">
            <v>765.00099999999998</v>
          </cell>
          <cell r="S81">
            <v>707.94287400000007</v>
          </cell>
          <cell r="T81">
            <v>1472.9438740000001</v>
          </cell>
          <cell r="U81">
            <v>1526.8613600000001</v>
          </cell>
          <cell r="V81">
            <v>811.45653300000004</v>
          </cell>
          <cell r="W81">
            <v>2338.3178930000004</v>
          </cell>
        </row>
        <row r="82">
          <cell r="B82" t="str">
            <v>Lebanon</v>
          </cell>
          <cell r="C82">
            <v>6.32</v>
          </cell>
          <cell r="D82">
            <v>3449.74</v>
          </cell>
          <cell r="E82">
            <v>3456.06</v>
          </cell>
          <cell r="F82">
            <v>0</v>
          </cell>
          <cell r="G82">
            <v>2565.37988</v>
          </cell>
          <cell r="H82">
            <v>2565.37988</v>
          </cell>
          <cell r="I82">
            <v>0</v>
          </cell>
          <cell r="J82">
            <v>1646.4632240000001</v>
          </cell>
          <cell r="K82">
            <v>1646.4632240000001</v>
          </cell>
          <cell r="L82">
            <v>0</v>
          </cell>
          <cell r="M82">
            <v>4327.2449890000007</v>
          </cell>
          <cell r="N82">
            <v>4327.2449890000007</v>
          </cell>
          <cell r="O82">
            <v>1714.6646499999999</v>
          </cell>
          <cell r="P82">
            <v>6320.3798779999997</v>
          </cell>
          <cell r="Q82">
            <v>8035.0445279999994</v>
          </cell>
          <cell r="R82">
            <v>18744.857169999999</v>
          </cell>
          <cell r="S82">
            <v>7263.9922629999983</v>
          </cell>
          <cell r="T82">
            <v>26008.849432999996</v>
          </cell>
          <cell r="U82">
            <v>85301.25251000002</v>
          </cell>
          <cell r="V82">
            <v>14232.191334999996</v>
          </cell>
          <cell r="W82">
            <v>99533.443845000016</v>
          </cell>
        </row>
        <row r="83">
          <cell r="B83" t="str">
            <v>Lesotho</v>
          </cell>
          <cell r="C83">
            <v>5207.49</v>
          </cell>
          <cell r="D83">
            <v>30.92</v>
          </cell>
          <cell r="E83">
            <v>5238.41</v>
          </cell>
          <cell r="F83">
            <v>3109.4654300000002</v>
          </cell>
          <cell r="G83">
            <v>10.41161</v>
          </cell>
          <cell r="H83">
            <v>3119.8770400000003</v>
          </cell>
          <cell r="I83">
            <v>1077.875</v>
          </cell>
          <cell r="J83">
            <v>78.449369000000004</v>
          </cell>
          <cell r="K83">
            <v>1156.3243689999999</v>
          </cell>
          <cell r="L83">
            <v>3032.8710900000001</v>
          </cell>
          <cell r="M83">
            <v>94.262316999999996</v>
          </cell>
          <cell r="N83">
            <v>3127.1334070000003</v>
          </cell>
          <cell r="O83">
            <v>2624.4349999999999</v>
          </cell>
          <cell r="P83">
            <v>100.82701900000001</v>
          </cell>
          <cell r="Q83">
            <v>2725.2620189999998</v>
          </cell>
          <cell r="R83">
            <v>-27.71163</v>
          </cell>
          <cell r="S83">
            <v>232.54138900000004</v>
          </cell>
          <cell r="T83">
            <v>204.82975900000002</v>
          </cell>
          <cell r="U83">
            <v>0</v>
          </cell>
          <cell r="V83">
            <v>429.28058800000008</v>
          </cell>
          <cell r="W83">
            <v>429.28058800000008</v>
          </cell>
        </row>
        <row r="84">
          <cell r="B84" t="str">
            <v>Liberia</v>
          </cell>
          <cell r="C84">
            <v>20773.22</v>
          </cell>
          <cell r="D84">
            <v>611.46</v>
          </cell>
          <cell r="E84">
            <v>21384.68</v>
          </cell>
          <cell r="F84">
            <v>13031.264059999998</v>
          </cell>
          <cell r="G84">
            <v>3529.8315090000001</v>
          </cell>
          <cell r="H84">
            <v>16561.095568999997</v>
          </cell>
          <cell r="I84">
            <v>19558.959490000001</v>
          </cell>
          <cell r="J84">
            <v>100</v>
          </cell>
          <cell r="K84">
            <v>19658.959490000001</v>
          </cell>
          <cell r="L84">
            <v>8413.8943200000012</v>
          </cell>
          <cell r="M84">
            <v>206.857</v>
          </cell>
          <cell r="N84">
            <v>8620.7513200000012</v>
          </cell>
          <cell r="O84">
            <v>8703.9577700000009</v>
          </cell>
          <cell r="P84">
            <v>20.507885000000002</v>
          </cell>
          <cell r="Q84">
            <v>8724.4656550000018</v>
          </cell>
          <cell r="R84">
            <v>5603.61535</v>
          </cell>
          <cell r="S84">
            <v>192.21469500000001</v>
          </cell>
          <cell r="T84">
            <v>5795.8300449999997</v>
          </cell>
          <cell r="U84">
            <v>10321.87998</v>
          </cell>
          <cell r="V84">
            <v>349.64492300000001</v>
          </cell>
          <cell r="W84">
            <v>10671.524903</v>
          </cell>
        </row>
        <row r="85">
          <cell r="B85" t="str">
            <v>Libya</v>
          </cell>
          <cell r="C85">
            <v>0</v>
          </cell>
          <cell r="D85">
            <v>598.44999999999993</v>
          </cell>
          <cell r="E85">
            <v>598.44999999999993</v>
          </cell>
          <cell r="F85">
            <v>0</v>
          </cell>
          <cell r="G85">
            <v>1019.83341</v>
          </cell>
          <cell r="H85">
            <v>1019.83341</v>
          </cell>
          <cell r="I85">
            <v>6009.6885500000008</v>
          </cell>
          <cell r="J85">
            <v>4516.2750649999998</v>
          </cell>
          <cell r="K85">
            <v>10525.963615000001</v>
          </cell>
          <cell r="L85">
            <v>614.24993999999992</v>
          </cell>
          <cell r="M85">
            <v>9278.6363359999996</v>
          </cell>
          <cell r="N85">
            <v>9892.8862759999993</v>
          </cell>
          <cell r="O85">
            <v>4237.3968400000003</v>
          </cell>
          <cell r="P85">
            <v>11563.708323999996</v>
          </cell>
          <cell r="Q85">
            <v>15801.105163999997</v>
          </cell>
          <cell r="R85">
            <v>2345.9110300000002</v>
          </cell>
          <cell r="S85">
            <v>26317.238771000015</v>
          </cell>
          <cell r="T85">
            <v>28663.149801000014</v>
          </cell>
          <cell r="U85">
            <v>2040.4013700000003</v>
          </cell>
          <cell r="V85">
            <v>8393.4220000000023</v>
          </cell>
          <cell r="W85">
            <v>10433.823370000002</v>
          </cell>
        </row>
        <row r="86">
          <cell r="B86" t="str">
            <v>Madagascar</v>
          </cell>
          <cell r="C86">
            <v>830.23</v>
          </cell>
          <cell r="D86">
            <v>0</v>
          </cell>
          <cell r="E86">
            <v>830.23</v>
          </cell>
          <cell r="F86">
            <v>877.18839000000003</v>
          </cell>
          <cell r="G86">
            <v>-1068.12302</v>
          </cell>
          <cell r="H86">
            <v>-190.93462999999997</v>
          </cell>
          <cell r="I86">
            <v>0</v>
          </cell>
          <cell r="J86">
            <v>503.54745400000002</v>
          </cell>
          <cell r="K86">
            <v>503.54745400000002</v>
          </cell>
          <cell r="L86">
            <v>0</v>
          </cell>
          <cell r="M86">
            <v>1796.5257060000001</v>
          </cell>
          <cell r="N86">
            <v>1796.5257060000001</v>
          </cell>
          <cell r="O86">
            <v>0</v>
          </cell>
          <cell r="P86">
            <v>366.30914100000007</v>
          </cell>
          <cell r="Q86">
            <v>366.30914100000007</v>
          </cell>
          <cell r="R86">
            <v>0</v>
          </cell>
          <cell r="S86">
            <v>-198.95954100000009</v>
          </cell>
          <cell r="T86">
            <v>-198.95954100000009</v>
          </cell>
          <cell r="U86">
            <v>0</v>
          </cell>
          <cell r="V86">
            <v>1337.2744279999999</v>
          </cell>
          <cell r="W86">
            <v>1337.2744279999999</v>
          </cell>
        </row>
        <row r="87">
          <cell r="B87" t="str">
            <v>Malawi</v>
          </cell>
          <cell r="C87">
            <v>68222.099999999962</v>
          </cell>
          <cell r="D87">
            <v>3289.4200000000014</v>
          </cell>
          <cell r="E87">
            <v>71511.51999999996</v>
          </cell>
          <cell r="F87">
            <v>90037.557390000031</v>
          </cell>
          <cell r="G87">
            <v>5810.3022299999993</v>
          </cell>
          <cell r="H87">
            <v>95847.859620000032</v>
          </cell>
          <cell r="I87">
            <v>60622.277270000006</v>
          </cell>
          <cell r="J87">
            <v>4292.3033720000003</v>
          </cell>
          <cell r="K87">
            <v>64914.580642000008</v>
          </cell>
          <cell r="L87">
            <v>117447.39753</v>
          </cell>
          <cell r="M87">
            <v>6805.5167000000001</v>
          </cell>
          <cell r="N87">
            <v>124252.91422999999</v>
          </cell>
          <cell r="O87">
            <v>106040.45683000001</v>
          </cell>
          <cell r="P87">
            <v>7256.5602450200013</v>
          </cell>
          <cell r="Q87">
            <v>113297.01707502</v>
          </cell>
          <cell r="R87">
            <v>51069.479610000017</v>
          </cell>
          <cell r="S87">
            <v>9405.4307110000027</v>
          </cell>
          <cell r="T87">
            <v>60474.910321000018</v>
          </cell>
          <cell r="U87">
            <v>75125.93819999999</v>
          </cell>
          <cell r="V87">
            <v>10434.490736999996</v>
          </cell>
          <cell r="W87">
            <v>85560.42893699999</v>
          </cell>
        </row>
        <row r="88">
          <cell r="B88" t="str">
            <v>Malaysia</v>
          </cell>
          <cell r="C88">
            <v>180.49</v>
          </cell>
          <cell r="D88">
            <v>2491.1600000000003</v>
          </cell>
          <cell r="E88">
            <v>2671.6500000000005</v>
          </cell>
          <cell r="F88">
            <v>0</v>
          </cell>
          <cell r="G88">
            <v>-485.55576499999961</v>
          </cell>
          <cell r="H88">
            <v>-485.55576499999961</v>
          </cell>
          <cell r="I88">
            <v>0</v>
          </cell>
          <cell r="J88">
            <v>4467.8588470000004</v>
          </cell>
          <cell r="K88">
            <v>4467.8588470000004</v>
          </cell>
          <cell r="L88">
            <v>0</v>
          </cell>
          <cell r="M88">
            <v>6394.984773000001</v>
          </cell>
          <cell r="N88">
            <v>6394.984773000001</v>
          </cell>
          <cell r="O88">
            <v>0</v>
          </cell>
          <cell r="P88">
            <v>3807.9745939400004</v>
          </cell>
          <cell r="Q88">
            <v>3807.9745939400004</v>
          </cell>
          <cell r="R88">
            <v>0</v>
          </cell>
          <cell r="S88">
            <v>-1842.0456419999991</v>
          </cell>
          <cell r="T88">
            <v>-1842.0456419999991</v>
          </cell>
          <cell r="U88">
            <v>0</v>
          </cell>
          <cell r="V88">
            <v>5603.5314789999984</v>
          </cell>
          <cell r="W88">
            <v>5603.5314789999984</v>
          </cell>
        </row>
        <row r="89">
          <cell r="B89" t="str">
            <v>Maldives</v>
          </cell>
          <cell r="C89">
            <v>150</v>
          </cell>
          <cell r="D89">
            <v>93.69</v>
          </cell>
          <cell r="E89">
            <v>243.69</v>
          </cell>
          <cell r="F89">
            <v>0</v>
          </cell>
          <cell r="G89">
            <v>170.07599999999996</v>
          </cell>
          <cell r="H89">
            <v>170.07599999999996</v>
          </cell>
          <cell r="I89">
            <v>0</v>
          </cell>
          <cell r="J89">
            <v>167.04137</v>
          </cell>
          <cell r="K89">
            <v>167.04137</v>
          </cell>
          <cell r="L89">
            <v>0</v>
          </cell>
          <cell r="M89">
            <v>220.70287500000001</v>
          </cell>
          <cell r="N89">
            <v>220.70287500000001</v>
          </cell>
          <cell r="O89">
            <v>0</v>
          </cell>
          <cell r="P89">
            <v>153.67592799999997</v>
          </cell>
          <cell r="Q89">
            <v>153.67592799999997</v>
          </cell>
          <cell r="R89">
            <v>0</v>
          </cell>
          <cell r="S89">
            <v>-52.675270999999995</v>
          </cell>
          <cell r="T89">
            <v>-52.675270999999995</v>
          </cell>
          <cell r="U89">
            <v>0</v>
          </cell>
          <cell r="V89">
            <v>183.51673399999999</v>
          </cell>
          <cell r="W89">
            <v>183.51673399999999</v>
          </cell>
        </row>
        <row r="90">
          <cell r="B90" t="str">
            <v>Mali</v>
          </cell>
          <cell r="C90">
            <v>0</v>
          </cell>
          <cell r="D90">
            <v>16.95</v>
          </cell>
          <cell r="E90">
            <v>16.95</v>
          </cell>
          <cell r="F90">
            <v>2.8682699999999999</v>
          </cell>
          <cell r="G90">
            <v>30.335999999999999</v>
          </cell>
          <cell r="H90">
            <v>33.204270000000001</v>
          </cell>
          <cell r="I90">
            <v>0</v>
          </cell>
          <cell r="J90">
            <v>8.8457260000000009</v>
          </cell>
          <cell r="K90">
            <v>8.8457260000000009</v>
          </cell>
          <cell r="L90">
            <v>0</v>
          </cell>
          <cell r="M90">
            <v>410.671134</v>
          </cell>
          <cell r="N90">
            <v>410.671134</v>
          </cell>
          <cell r="O90">
            <v>0</v>
          </cell>
          <cell r="P90">
            <v>1028.8890999999999</v>
          </cell>
          <cell r="Q90">
            <v>1028.8890999999999</v>
          </cell>
          <cell r="R90">
            <v>215.74618999999996</v>
          </cell>
          <cell r="S90">
            <v>1886.0207310000001</v>
          </cell>
          <cell r="T90">
            <v>2101.7669209999999</v>
          </cell>
          <cell r="U90">
            <v>-8013.9062200000008</v>
          </cell>
          <cell r="V90">
            <v>1811.0493679999997</v>
          </cell>
          <cell r="W90">
            <v>-6202.8568520000008</v>
          </cell>
        </row>
        <row r="91">
          <cell r="B91" t="str">
            <v>Marshall Islands</v>
          </cell>
          <cell r="C91">
            <v>0</v>
          </cell>
          <cell r="D91">
            <v>0</v>
          </cell>
          <cell r="E91">
            <v>0</v>
          </cell>
          <cell r="F91">
            <v>0</v>
          </cell>
          <cell r="G91">
            <v>0</v>
          </cell>
          <cell r="H91">
            <v>0</v>
          </cell>
          <cell r="I91">
            <v>0</v>
          </cell>
          <cell r="J91">
            <v>6.5215100000000001</v>
          </cell>
          <cell r="K91">
            <v>6.5215100000000001</v>
          </cell>
          <cell r="L91">
            <v>0</v>
          </cell>
          <cell r="M91">
            <v>5.3900299999999994</v>
          </cell>
          <cell r="N91">
            <v>5.3900299999999994</v>
          </cell>
          <cell r="O91">
            <v>0</v>
          </cell>
          <cell r="P91">
            <v>2.0129999999999999</v>
          </cell>
          <cell r="Q91">
            <v>2.0129999999999999</v>
          </cell>
          <cell r="R91">
            <v>0</v>
          </cell>
          <cell r="S91">
            <v>0</v>
          </cell>
          <cell r="T91">
            <v>0</v>
          </cell>
          <cell r="U91">
            <v>0</v>
          </cell>
          <cell r="V91">
            <v>0</v>
          </cell>
          <cell r="W91">
            <v>0</v>
          </cell>
        </row>
        <row r="92">
          <cell r="B92" t="str">
            <v>Mauritania</v>
          </cell>
          <cell r="C92">
            <v>0</v>
          </cell>
          <cell r="D92">
            <v>496.87</v>
          </cell>
          <cell r="E92">
            <v>496.87</v>
          </cell>
          <cell r="F92">
            <v>0</v>
          </cell>
          <cell r="G92">
            <v>0</v>
          </cell>
          <cell r="H92">
            <v>0</v>
          </cell>
          <cell r="I92">
            <v>0</v>
          </cell>
          <cell r="J92">
            <v>903.90085099999999</v>
          </cell>
          <cell r="K92">
            <v>903.90085099999999</v>
          </cell>
          <cell r="L92">
            <v>0</v>
          </cell>
          <cell r="M92">
            <v>131.37703999999999</v>
          </cell>
          <cell r="N92">
            <v>131.37703999999999</v>
          </cell>
          <cell r="O92">
            <v>0</v>
          </cell>
          <cell r="P92">
            <v>115.09276800000004</v>
          </cell>
          <cell r="Q92">
            <v>115.09276800000004</v>
          </cell>
          <cell r="R92">
            <v>330</v>
          </cell>
          <cell r="S92">
            <v>241.24433500000001</v>
          </cell>
          <cell r="T92">
            <v>571.24433499999998</v>
          </cell>
          <cell r="U92">
            <v>0</v>
          </cell>
          <cell r="V92">
            <v>118.624212</v>
          </cell>
          <cell r="W92">
            <v>118.624212</v>
          </cell>
        </row>
        <row r="93">
          <cell r="B93" t="str">
            <v>Mauritius</v>
          </cell>
          <cell r="C93">
            <v>15.44</v>
          </cell>
          <cell r="D93">
            <v>13275.68</v>
          </cell>
          <cell r="E93">
            <v>13291.12</v>
          </cell>
          <cell r="F93">
            <v>0</v>
          </cell>
          <cell r="G93">
            <v>3689.11031</v>
          </cell>
          <cell r="H93">
            <v>3689.11031</v>
          </cell>
          <cell r="I93">
            <v>0</v>
          </cell>
          <cell r="J93">
            <v>8445.2211640000005</v>
          </cell>
          <cell r="K93">
            <v>8445.2211640000005</v>
          </cell>
          <cell r="L93">
            <v>0</v>
          </cell>
          <cell r="M93">
            <v>20.709451000000012</v>
          </cell>
          <cell r="N93">
            <v>20.709451000000012</v>
          </cell>
          <cell r="O93">
            <v>0</v>
          </cell>
          <cell r="P93">
            <v>328.60462199999989</v>
          </cell>
          <cell r="Q93">
            <v>328.60462199999989</v>
          </cell>
          <cell r="R93">
            <v>0</v>
          </cell>
          <cell r="S93">
            <v>744.62618900000041</v>
          </cell>
          <cell r="T93">
            <v>744.62618900000041</v>
          </cell>
          <cell r="U93">
            <v>0</v>
          </cell>
          <cell r="V93">
            <v>777.01947899999993</v>
          </cell>
          <cell r="W93">
            <v>777.01947899999993</v>
          </cell>
        </row>
        <row r="94">
          <cell r="B94" t="str">
            <v>Mexico</v>
          </cell>
          <cell r="C94">
            <v>0</v>
          </cell>
          <cell r="D94">
            <v>7450.569999999997</v>
          </cell>
          <cell r="E94">
            <v>7450.569999999997</v>
          </cell>
          <cell r="F94">
            <v>0</v>
          </cell>
          <cell r="G94">
            <v>6093.1173100000015</v>
          </cell>
          <cell r="H94">
            <v>6093.1173100000015</v>
          </cell>
          <cell r="I94">
            <v>0</v>
          </cell>
          <cell r="J94">
            <v>3590.1426870000014</v>
          </cell>
          <cell r="K94">
            <v>3590.1426870000014</v>
          </cell>
          <cell r="L94">
            <v>0</v>
          </cell>
          <cell r="M94">
            <v>3713.4819160000006</v>
          </cell>
          <cell r="N94">
            <v>3713.4819160000006</v>
          </cell>
          <cell r="O94">
            <v>0</v>
          </cell>
          <cell r="P94">
            <v>5725.737138999998</v>
          </cell>
          <cell r="Q94">
            <v>5725.737138999998</v>
          </cell>
          <cell r="R94">
            <v>0</v>
          </cell>
          <cell r="S94">
            <v>-958.6741689999991</v>
          </cell>
          <cell r="T94">
            <v>-958.6741689999991</v>
          </cell>
          <cell r="U94">
            <v>0</v>
          </cell>
          <cell r="V94">
            <v>12926.957446</v>
          </cell>
          <cell r="W94">
            <v>12926.957446</v>
          </cell>
        </row>
        <row r="95">
          <cell r="B95" t="str">
            <v>Middle East, regional</v>
          </cell>
          <cell r="C95">
            <v>3774.34</v>
          </cell>
          <cell r="D95">
            <v>68.809999999999988</v>
          </cell>
          <cell r="E95">
            <v>3843.15</v>
          </cell>
          <cell r="F95">
            <v>3629.1510000000003</v>
          </cell>
          <cell r="G95">
            <v>2883.4507199999998</v>
          </cell>
          <cell r="H95">
            <v>6512.6017200000006</v>
          </cell>
          <cell r="I95">
            <v>3427.01469</v>
          </cell>
          <cell r="J95">
            <v>19.615708000000001</v>
          </cell>
          <cell r="K95">
            <v>3446.6303979999998</v>
          </cell>
          <cell r="L95">
            <v>32397.030600000002</v>
          </cell>
          <cell r="M95">
            <v>75.160540999999995</v>
          </cell>
          <cell r="N95">
            <v>32472.191141000003</v>
          </cell>
          <cell r="O95">
            <v>182165.27499000001</v>
          </cell>
          <cell r="P95">
            <v>6.8191100000000002</v>
          </cell>
          <cell r="Q95">
            <v>182172.09410000002</v>
          </cell>
          <cell r="R95">
            <v>148604.09259999997</v>
          </cell>
          <cell r="S95">
            <v>0</v>
          </cell>
          <cell r="T95">
            <v>148604.09259999997</v>
          </cell>
          <cell r="U95">
            <v>16597.166179999997</v>
          </cell>
          <cell r="V95">
            <v>3875.1288945595725</v>
          </cell>
          <cell r="W95">
            <v>20472.29507455957</v>
          </cell>
        </row>
        <row r="96">
          <cell r="B96" t="str">
            <v>Moldova</v>
          </cell>
          <cell r="C96">
            <v>1643.6799999999998</v>
          </cell>
          <cell r="D96">
            <v>414.84000000000003</v>
          </cell>
          <cell r="E96">
            <v>2058.52</v>
          </cell>
          <cell r="F96">
            <v>9196.1578999999983</v>
          </cell>
          <cell r="G96">
            <v>168.95363000000003</v>
          </cell>
          <cell r="H96">
            <v>9365.1115299999983</v>
          </cell>
          <cell r="I96">
            <v>1349.05429</v>
          </cell>
          <cell r="J96">
            <v>167.414503</v>
          </cell>
          <cell r="K96">
            <v>1516.468793</v>
          </cell>
          <cell r="L96">
            <v>0</v>
          </cell>
          <cell r="M96">
            <v>1180.625104</v>
          </cell>
          <cell r="N96">
            <v>1180.625104</v>
          </cell>
          <cell r="O96">
            <v>0</v>
          </cell>
          <cell r="P96">
            <v>1072.0164159999997</v>
          </cell>
          <cell r="Q96">
            <v>1072.0164159999997</v>
          </cell>
          <cell r="R96">
            <v>0</v>
          </cell>
          <cell r="S96">
            <v>1463.5933359999999</v>
          </cell>
          <cell r="T96">
            <v>1463.5933359999999</v>
          </cell>
          <cell r="U96">
            <v>0</v>
          </cell>
          <cell r="V96">
            <v>1292.487057</v>
          </cell>
          <cell r="W96">
            <v>1292.487057</v>
          </cell>
        </row>
        <row r="97">
          <cell r="B97" t="str">
            <v>Mongolia</v>
          </cell>
          <cell r="C97">
            <v>330.84</v>
          </cell>
          <cell r="D97">
            <v>124.12000000000003</v>
          </cell>
          <cell r="E97">
            <v>454.96000000000004</v>
          </cell>
          <cell r="F97">
            <v>374.96066000000002</v>
          </cell>
          <cell r="G97">
            <v>162.96408000000002</v>
          </cell>
          <cell r="H97">
            <v>537.92474000000004</v>
          </cell>
          <cell r="I97">
            <v>0</v>
          </cell>
          <cell r="J97">
            <v>110.568664</v>
          </cell>
          <cell r="K97">
            <v>110.568664</v>
          </cell>
          <cell r="L97">
            <v>476.64816999999999</v>
          </cell>
          <cell r="M97">
            <v>2456.2058250000005</v>
          </cell>
          <cell r="N97">
            <v>2932.8539950000004</v>
          </cell>
          <cell r="O97">
            <v>0</v>
          </cell>
          <cell r="P97">
            <v>427.21512600000005</v>
          </cell>
          <cell r="Q97">
            <v>427.21512600000005</v>
          </cell>
          <cell r="R97">
            <v>0</v>
          </cell>
          <cell r="S97">
            <v>444.28477800000007</v>
          </cell>
          <cell r="T97">
            <v>444.28477800000007</v>
          </cell>
          <cell r="U97">
            <v>0</v>
          </cell>
          <cell r="V97">
            <v>633.22529000000009</v>
          </cell>
          <cell r="W97">
            <v>633.22529000000009</v>
          </cell>
        </row>
        <row r="98">
          <cell r="B98" t="str">
            <v>Montenegro</v>
          </cell>
          <cell r="C98">
            <v>0</v>
          </cell>
          <cell r="D98">
            <v>291.61</v>
          </cell>
          <cell r="E98">
            <v>291.61</v>
          </cell>
          <cell r="F98">
            <v>0</v>
          </cell>
          <cell r="G98">
            <v>135.11034999999998</v>
          </cell>
          <cell r="H98">
            <v>135.11034999999998</v>
          </cell>
          <cell r="I98">
            <v>0</v>
          </cell>
          <cell r="J98">
            <v>203.37762899999998</v>
          </cell>
          <cell r="K98">
            <v>203.37762899999998</v>
          </cell>
          <cell r="L98">
            <v>0</v>
          </cell>
          <cell r="M98">
            <v>487.86412899999993</v>
          </cell>
          <cell r="N98">
            <v>487.86412899999993</v>
          </cell>
          <cell r="O98">
            <v>0</v>
          </cell>
          <cell r="P98">
            <v>540.11685299999988</v>
          </cell>
          <cell r="Q98">
            <v>540.11685299999988</v>
          </cell>
          <cell r="R98">
            <v>0</v>
          </cell>
          <cell r="S98">
            <v>506.54005999999998</v>
          </cell>
          <cell r="T98">
            <v>506.54005999999998</v>
          </cell>
          <cell r="U98">
            <v>0</v>
          </cell>
          <cell r="V98">
            <v>1010.9117959999999</v>
          </cell>
          <cell r="W98">
            <v>1010.9117959999999</v>
          </cell>
        </row>
        <row r="99">
          <cell r="B99" t="str">
            <v>Montserrat</v>
          </cell>
          <cell r="C99">
            <v>23797.680000000004</v>
          </cell>
          <cell r="D99">
            <v>60.53</v>
          </cell>
          <cell r="E99">
            <v>23858.210000000003</v>
          </cell>
          <cell r="F99">
            <v>10617.10576</v>
          </cell>
          <cell r="G99">
            <v>119.36413999999999</v>
          </cell>
          <cell r="H99">
            <v>10736.4699</v>
          </cell>
          <cell r="I99">
            <v>27618.706530000003</v>
          </cell>
          <cell r="J99">
            <v>125.04999999999998</v>
          </cell>
          <cell r="K99">
            <v>27743.756530000002</v>
          </cell>
          <cell r="L99">
            <v>20630.575239999998</v>
          </cell>
          <cell r="M99">
            <v>634.84352200000001</v>
          </cell>
          <cell r="N99">
            <v>21265.418761999998</v>
          </cell>
          <cell r="O99">
            <v>30629.361410000001</v>
          </cell>
          <cell r="P99">
            <v>593.10348599999998</v>
          </cell>
          <cell r="Q99">
            <v>31222.464896000001</v>
          </cell>
          <cell r="R99">
            <v>19594.939709999995</v>
          </cell>
          <cell r="S99">
            <v>707.12080000000014</v>
          </cell>
          <cell r="T99">
            <v>20302.060509999996</v>
          </cell>
          <cell r="U99">
            <v>32276.104870000006</v>
          </cell>
          <cell r="V99">
            <v>831.47321099999999</v>
          </cell>
          <cell r="W99">
            <v>33107.578081000007</v>
          </cell>
        </row>
        <row r="100">
          <cell r="B100" t="str">
            <v>Morocco</v>
          </cell>
          <cell r="C100">
            <v>0</v>
          </cell>
          <cell r="D100">
            <v>3039.71</v>
          </cell>
          <cell r="E100">
            <v>3039.71</v>
          </cell>
          <cell r="F100">
            <v>0</v>
          </cell>
          <cell r="G100">
            <v>2083.4051800000007</v>
          </cell>
          <cell r="H100">
            <v>2083.4051800000007</v>
          </cell>
          <cell r="I100">
            <v>0</v>
          </cell>
          <cell r="J100">
            <v>2729.7617289999998</v>
          </cell>
          <cell r="K100">
            <v>2729.7617289999998</v>
          </cell>
          <cell r="L100">
            <v>0</v>
          </cell>
          <cell r="M100">
            <v>5437.8482140000015</v>
          </cell>
          <cell r="N100">
            <v>5437.8482140000015</v>
          </cell>
          <cell r="O100">
            <v>0</v>
          </cell>
          <cell r="P100">
            <v>3832.0376189999993</v>
          </cell>
          <cell r="Q100">
            <v>3832.0376189999993</v>
          </cell>
          <cell r="R100">
            <v>0</v>
          </cell>
          <cell r="S100">
            <v>7968.8607779999993</v>
          </cell>
          <cell r="T100">
            <v>7968.8607779999993</v>
          </cell>
          <cell r="U100">
            <v>0</v>
          </cell>
          <cell r="V100">
            <v>3573.932585</v>
          </cell>
          <cell r="W100">
            <v>3573.932585</v>
          </cell>
        </row>
        <row r="101">
          <cell r="B101" t="str">
            <v>Mozambique</v>
          </cell>
          <cell r="C101">
            <v>34736.67</v>
          </cell>
          <cell r="D101">
            <v>409.97999999999996</v>
          </cell>
          <cell r="E101">
            <v>35146.65</v>
          </cell>
          <cell r="F101">
            <v>67091.940550000028</v>
          </cell>
          <cell r="G101">
            <v>520.82868000000008</v>
          </cell>
          <cell r="H101">
            <v>67612.769230000034</v>
          </cell>
          <cell r="I101">
            <v>118984.44954000002</v>
          </cell>
          <cell r="J101">
            <v>-2706.2074900000007</v>
          </cell>
          <cell r="K101">
            <v>116278.24205000002</v>
          </cell>
          <cell r="L101">
            <v>83972.596039999989</v>
          </cell>
          <cell r="M101">
            <v>-2192.3185920000001</v>
          </cell>
          <cell r="N101">
            <v>81780.277447999993</v>
          </cell>
          <cell r="O101">
            <v>77563.096439999994</v>
          </cell>
          <cell r="P101">
            <v>1168.5527669999997</v>
          </cell>
          <cell r="Q101">
            <v>78731.649206999995</v>
          </cell>
          <cell r="R101">
            <v>81807.903309999994</v>
          </cell>
          <cell r="S101">
            <v>2158.6020129999993</v>
          </cell>
          <cell r="T101">
            <v>83966.50532299999</v>
          </cell>
          <cell r="U101">
            <v>48899.908679999993</v>
          </cell>
          <cell r="V101">
            <v>1583.1979950000002</v>
          </cell>
          <cell r="W101">
            <v>50483.106674999995</v>
          </cell>
        </row>
        <row r="102">
          <cell r="B102" t="str">
            <v>Myanmar</v>
          </cell>
          <cell r="C102">
            <v>33153.67</v>
          </cell>
          <cell r="D102">
            <v>842.23</v>
          </cell>
          <cell r="E102">
            <v>33995.9</v>
          </cell>
          <cell r="F102">
            <v>27546.349230000003</v>
          </cell>
          <cell r="G102">
            <v>1052.9426500000002</v>
          </cell>
          <cell r="H102">
            <v>28599.291880000004</v>
          </cell>
          <cell r="I102">
            <v>38083.531740000006</v>
          </cell>
          <cell r="J102">
            <v>719.54865299999994</v>
          </cell>
          <cell r="K102">
            <v>38803.080393000004</v>
          </cell>
          <cell r="L102">
            <v>28889.236039999996</v>
          </cell>
          <cell r="M102">
            <v>1434.4649979999999</v>
          </cell>
          <cell r="N102">
            <v>30323.701037999996</v>
          </cell>
          <cell r="O102">
            <v>71133.881160000004</v>
          </cell>
          <cell r="P102">
            <v>28525.489285900003</v>
          </cell>
          <cell r="Q102">
            <v>99659.370445900015</v>
          </cell>
          <cell r="R102">
            <v>69970.65986</v>
          </cell>
          <cell r="S102">
            <v>3307.2818539999998</v>
          </cell>
          <cell r="T102">
            <v>73277.941714000001</v>
          </cell>
          <cell r="U102">
            <v>102388.34022999999</v>
          </cell>
          <cell r="V102">
            <v>11506.612372999996</v>
          </cell>
          <cell r="W102">
            <v>113894.95260299998</v>
          </cell>
        </row>
        <row r="103">
          <cell r="B103" t="str">
            <v>Namibia</v>
          </cell>
          <cell r="C103">
            <v>259.84000000000003</v>
          </cell>
          <cell r="D103">
            <v>178.24</v>
          </cell>
          <cell r="E103">
            <v>438.08000000000004</v>
          </cell>
          <cell r="F103">
            <v>0</v>
          </cell>
          <cell r="G103">
            <v>362.45359000000002</v>
          </cell>
          <cell r="H103">
            <v>362.45359000000002</v>
          </cell>
          <cell r="I103">
            <v>0</v>
          </cell>
          <cell r="J103">
            <v>-451.85801999999995</v>
          </cell>
          <cell r="K103">
            <v>-451.85801999999995</v>
          </cell>
          <cell r="L103">
            <v>0</v>
          </cell>
          <cell r="M103">
            <v>190.06481300000002</v>
          </cell>
          <cell r="N103">
            <v>190.06481300000002</v>
          </cell>
          <cell r="O103">
            <v>0</v>
          </cell>
          <cell r="P103">
            <v>250.38099200000002</v>
          </cell>
          <cell r="Q103">
            <v>250.38099200000002</v>
          </cell>
          <cell r="R103">
            <v>0</v>
          </cell>
          <cell r="S103">
            <v>285.18687999999997</v>
          </cell>
          <cell r="T103">
            <v>285.18687999999997</v>
          </cell>
          <cell r="U103">
            <v>0</v>
          </cell>
          <cell r="V103">
            <v>296.98160300000001</v>
          </cell>
          <cell r="W103">
            <v>296.98160300000001</v>
          </cell>
        </row>
        <row r="104">
          <cell r="B104" t="str">
            <v>Nauru</v>
          </cell>
          <cell r="C104">
            <v>0</v>
          </cell>
          <cell r="D104">
            <v>0</v>
          </cell>
          <cell r="E104">
            <v>0</v>
          </cell>
          <cell r="F104">
            <v>0</v>
          </cell>
          <cell r="G104">
            <v>8</v>
          </cell>
          <cell r="H104">
            <v>8</v>
          </cell>
          <cell r="I104">
            <v>0</v>
          </cell>
          <cell r="J104">
            <v>0</v>
          </cell>
          <cell r="K104">
            <v>0</v>
          </cell>
          <cell r="L104">
            <v>0</v>
          </cell>
          <cell r="M104">
            <v>0</v>
          </cell>
          <cell r="N104">
            <v>0</v>
          </cell>
          <cell r="O104">
            <v>0</v>
          </cell>
          <cell r="P104">
            <v>0</v>
          </cell>
          <cell r="Q104">
            <v>0</v>
          </cell>
          <cell r="R104">
            <v>0</v>
          </cell>
          <cell r="S104">
            <v>15</v>
          </cell>
          <cell r="T104">
            <v>15</v>
          </cell>
          <cell r="U104">
            <v>0</v>
          </cell>
          <cell r="V104">
            <v>0</v>
          </cell>
          <cell r="W104">
            <v>0</v>
          </cell>
        </row>
        <row r="105">
          <cell r="B105" t="str">
            <v>Nepal</v>
          </cell>
          <cell r="C105">
            <v>64467.060000000012</v>
          </cell>
          <cell r="D105">
            <v>1625.1500000000003</v>
          </cell>
          <cell r="E105">
            <v>66092.210000000006</v>
          </cell>
          <cell r="F105">
            <v>66984.373379999975</v>
          </cell>
          <cell r="G105">
            <v>1126.1018899999999</v>
          </cell>
          <cell r="H105">
            <v>68110.475269999981</v>
          </cell>
          <cell r="I105">
            <v>64358.54632999999</v>
          </cell>
          <cell r="J105">
            <v>558.79900899999996</v>
          </cell>
          <cell r="K105">
            <v>64917.345338999992</v>
          </cell>
          <cell r="L105">
            <v>66590.931239999991</v>
          </cell>
          <cell r="M105">
            <v>2911.2259570000001</v>
          </cell>
          <cell r="N105">
            <v>69502.157196999993</v>
          </cell>
          <cell r="O105">
            <v>90399.111299999975</v>
          </cell>
          <cell r="P105">
            <v>2930.5100200000011</v>
          </cell>
          <cell r="Q105">
            <v>93329.621319999977</v>
          </cell>
          <cell r="R105">
            <v>109843.63737000004</v>
          </cell>
          <cell r="S105">
            <v>2054.8057319999998</v>
          </cell>
          <cell r="T105">
            <v>111898.44310200003</v>
          </cell>
          <cell r="U105">
            <v>81424.138919999998</v>
          </cell>
          <cell r="V105">
            <v>6785.9060490000002</v>
          </cell>
          <cell r="W105">
            <v>88210.044968999995</v>
          </cell>
        </row>
        <row r="106">
          <cell r="B106" t="str">
            <v>Nicaragua</v>
          </cell>
          <cell r="C106">
            <v>4493.5200000000004</v>
          </cell>
          <cell r="D106">
            <v>26.330000000000002</v>
          </cell>
          <cell r="E106">
            <v>4519.8500000000004</v>
          </cell>
          <cell r="F106">
            <v>4694.6007300000001</v>
          </cell>
          <cell r="G106">
            <v>0</v>
          </cell>
          <cell r="H106">
            <v>4694.6007300000001</v>
          </cell>
          <cell r="I106">
            <v>0</v>
          </cell>
          <cell r="J106">
            <v>17.560679999999998</v>
          </cell>
          <cell r="K106">
            <v>17.560679999999998</v>
          </cell>
          <cell r="L106">
            <v>0</v>
          </cell>
          <cell r="M106">
            <v>11403.727337999997</v>
          </cell>
          <cell r="N106">
            <v>11403.727337999997</v>
          </cell>
          <cell r="O106">
            <v>0</v>
          </cell>
          <cell r="P106">
            <v>52.150358043000011</v>
          </cell>
          <cell r="Q106">
            <v>52.150358043000011</v>
          </cell>
          <cell r="R106">
            <v>0</v>
          </cell>
          <cell r="S106">
            <v>73.692341000000013</v>
          </cell>
          <cell r="T106">
            <v>73.692341000000013</v>
          </cell>
          <cell r="U106">
            <v>0</v>
          </cell>
          <cell r="V106">
            <v>159.85160900000002</v>
          </cell>
          <cell r="W106">
            <v>159.85160900000002</v>
          </cell>
        </row>
        <row r="107">
          <cell r="B107" t="str">
            <v>Niger</v>
          </cell>
          <cell r="C107">
            <v>3969.4999999999995</v>
          </cell>
          <cell r="D107">
            <v>0</v>
          </cell>
          <cell r="E107">
            <v>3969.4999999999995</v>
          </cell>
          <cell r="F107">
            <v>2060.5363400000001</v>
          </cell>
          <cell r="G107">
            <v>0</v>
          </cell>
          <cell r="H107">
            <v>2060.5363400000001</v>
          </cell>
          <cell r="I107">
            <v>368.45460000000003</v>
          </cell>
          <cell r="J107">
            <v>0</v>
          </cell>
          <cell r="K107">
            <v>368.45460000000003</v>
          </cell>
          <cell r="L107">
            <v>32.576700000000002</v>
          </cell>
          <cell r="M107">
            <v>5.5976299999999997</v>
          </cell>
          <cell r="N107">
            <v>38.174330000000005</v>
          </cell>
          <cell r="O107">
            <v>0</v>
          </cell>
          <cell r="P107">
            <v>0</v>
          </cell>
          <cell r="Q107">
            <v>0</v>
          </cell>
          <cell r="R107">
            <v>0</v>
          </cell>
          <cell r="S107">
            <v>110.090945</v>
          </cell>
          <cell r="T107">
            <v>110.090945</v>
          </cell>
          <cell r="U107">
            <v>0</v>
          </cell>
          <cell r="V107">
            <v>0</v>
          </cell>
          <cell r="W107">
            <v>0</v>
          </cell>
        </row>
        <row r="108">
          <cell r="B108" t="str">
            <v>Nigeria</v>
          </cell>
          <cell r="C108">
            <v>116698.42</v>
          </cell>
          <cell r="D108">
            <v>4578.2400000000025</v>
          </cell>
          <cell r="E108">
            <v>121276.66</v>
          </cell>
          <cell r="F108">
            <v>138533.46779999993</v>
          </cell>
          <cell r="G108">
            <v>32801.766202999999</v>
          </cell>
          <cell r="H108">
            <v>171335.23400299993</v>
          </cell>
          <cell r="I108">
            <v>158514.91185999996</v>
          </cell>
          <cell r="J108">
            <v>27913.405179999994</v>
          </cell>
          <cell r="K108">
            <v>186428.31703999997</v>
          </cell>
          <cell r="L108">
            <v>202321.91206000015</v>
          </cell>
          <cell r="M108">
            <v>-5008.6707930000066</v>
          </cell>
          <cell r="N108">
            <v>197313.24126700015</v>
          </cell>
          <cell r="O108">
            <v>239982.76689000003</v>
          </cell>
          <cell r="P108">
            <v>8750.9122334999975</v>
          </cell>
          <cell r="Q108">
            <v>248733.67912350001</v>
          </cell>
          <cell r="R108">
            <v>226409.74567999996</v>
          </cell>
          <cell r="S108">
            <v>10229.588781999997</v>
          </cell>
          <cell r="T108">
            <v>236639.33446199997</v>
          </cell>
          <cell r="U108">
            <v>253498.67155000003</v>
          </cell>
          <cell r="V108">
            <v>9186.7703219999985</v>
          </cell>
          <cell r="W108">
            <v>262685.44187200005</v>
          </cell>
        </row>
        <row r="109">
          <cell r="B109" t="str">
            <v>North &amp; Central America, regional</v>
          </cell>
          <cell r="C109">
            <v>1708.81</v>
          </cell>
          <cell r="D109">
            <v>-707.07999999999993</v>
          </cell>
          <cell r="E109">
            <v>1001.73</v>
          </cell>
          <cell r="F109">
            <v>0</v>
          </cell>
          <cell r="G109">
            <v>303.61399999999998</v>
          </cell>
          <cell r="H109">
            <v>303.61399999999998</v>
          </cell>
          <cell r="I109">
            <v>0</v>
          </cell>
          <cell r="J109">
            <v>3477.4159530000002</v>
          </cell>
          <cell r="K109">
            <v>3477.4159530000002</v>
          </cell>
          <cell r="L109">
            <v>98.329759999999993</v>
          </cell>
          <cell r="M109">
            <v>1313.3563530000001</v>
          </cell>
          <cell r="N109">
            <v>1411.6861130000002</v>
          </cell>
          <cell r="O109">
            <v>0</v>
          </cell>
          <cell r="P109">
            <v>1000.8679400000001</v>
          </cell>
          <cell r="Q109">
            <v>1000.8679400000001</v>
          </cell>
          <cell r="R109">
            <v>159.327</v>
          </cell>
          <cell r="S109">
            <v>1942.9473220000002</v>
          </cell>
          <cell r="T109">
            <v>2102.2743220000002</v>
          </cell>
          <cell r="U109">
            <v>0</v>
          </cell>
          <cell r="V109">
            <v>4375.5927660000007</v>
          </cell>
          <cell r="W109">
            <v>4375.5927660000007</v>
          </cell>
        </row>
        <row r="110">
          <cell r="B110" t="str">
            <v>North of Sahara, regional</v>
          </cell>
          <cell r="C110">
            <v>927.77</v>
          </cell>
          <cell r="D110">
            <v>0</v>
          </cell>
          <cell r="E110">
            <v>927.77</v>
          </cell>
          <cell r="F110">
            <v>23.683630000000001</v>
          </cell>
          <cell r="G110">
            <v>-1.5008699999999999</v>
          </cell>
          <cell r="H110">
            <v>22.182760000000002</v>
          </cell>
          <cell r="I110">
            <v>13246.307059999999</v>
          </cell>
          <cell r="J110">
            <v>125.8</v>
          </cell>
          <cell r="K110">
            <v>13372.107059999998</v>
          </cell>
          <cell r="L110">
            <v>-8.4703100000000013</v>
          </cell>
          <cell r="M110">
            <v>2418.5814200000004</v>
          </cell>
          <cell r="N110">
            <v>2410.1111100000003</v>
          </cell>
          <cell r="O110">
            <v>2000</v>
          </cell>
          <cell r="P110">
            <v>2019.6800870000002</v>
          </cell>
          <cell r="Q110">
            <v>4019.6800870000002</v>
          </cell>
          <cell r="R110">
            <v>9.4810000000000005E-2</v>
          </cell>
          <cell r="S110">
            <v>0</v>
          </cell>
          <cell r="T110">
            <v>9.4810000000000005E-2</v>
          </cell>
          <cell r="U110">
            <v>0</v>
          </cell>
          <cell r="V110">
            <v>62.334000000000003</v>
          </cell>
          <cell r="W110">
            <v>62.334000000000003</v>
          </cell>
        </row>
        <row r="111">
          <cell r="B111" t="str">
            <v>Oceania, regional</v>
          </cell>
          <cell r="C111">
            <v>2362.7799999999997</v>
          </cell>
          <cell r="D111">
            <v>0</v>
          </cell>
          <cell r="E111">
            <v>2362.7799999999997</v>
          </cell>
          <cell r="F111">
            <v>2814.25855</v>
          </cell>
          <cell r="G111">
            <v>141.62524000000002</v>
          </cell>
          <cell r="H111">
            <v>2955.8837899999999</v>
          </cell>
          <cell r="I111">
            <v>1907.2428599999998</v>
          </cell>
          <cell r="J111">
            <v>137.40980200000001</v>
          </cell>
          <cell r="K111">
            <v>2044.652662</v>
          </cell>
          <cell r="L111">
            <v>3199.5493699999997</v>
          </cell>
          <cell r="M111">
            <v>75.540304999999989</v>
          </cell>
          <cell r="N111">
            <v>3275.0896749999997</v>
          </cell>
          <cell r="O111">
            <v>2820.1389999999997</v>
          </cell>
          <cell r="P111">
            <v>34.82</v>
          </cell>
          <cell r="Q111">
            <v>2854.9589999999998</v>
          </cell>
          <cell r="R111">
            <v>3666.5932000000003</v>
          </cell>
          <cell r="S111">
            <v>700.81346800000006</v>
          </cell>
          <cell r="T111">
            <v>4367.4066680000005</v>
          </cell>
          <cell r="U111">
            <v>2907.078</v>
          </cell>
          <cell r="V111">
            <v>166.19429999999997</v>
          </cell>
          <cell r="W111">
            <v>3073.2723000000001</v>
          </cell>
        </row>
        <row r="112">
          <cell r="B112" t="str">
            <v>Oman</v>
          </cell>
          <cell r="C112">
            <v>0</v>
          </cell>
          <cell r="D112">
            <v>410.33000000000004</v>
          </cell>
          <cell r="E112">
            <v>410.33000000000004</v>
          </cell>
          <cell r="F112">
            <v>0</v>
          </cell>
          <cell r="G112">
            <v>601.54640999999992</v>
          </cell>
          <cell r="H112">
            <v>601.54640999999992</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B113" t="str">
            <v>Pakistan</v>
          </cell>
          <cell r="C113">
            <v>128820.19000000002</v>
          </cell>
          <cell r="D113">
            <v>10505.779999999999</v>
          </cell>
          <cell r="E113">
            <v>139325.97000000003</v>
          </cell>
          <cell r="F113">
            <v>184359.86693999998</v>
          </cell>
          <cell r="G113">
            <v>8922.1854079999994</v>
          </cell>
          <cell r="H113">
            <v>193282.05234799997</v>
          </cell>
          <cell r="I113">
            <v>197114.80570999999</v>
          </cell>
          <cell r="J113">
            <v>9733.7679900000039</v>
          </cell>
          <cell r="K113">
            <v>206848.57369999998</v>
          </cell>
          <cell r="L113">
            <v>170746.02197000003</v>
          </cell>
          <cell r="M113">
            <v>18471.714859999993</v>
          </cell>
          <cell r="N113">
            <v>189217.73683000001</v>
          </cell>
          <cell r="O113">
            <v>317000.32036999991</v>
          </cell>
          <cell r="P113">
            <v>21219.278572700001</v>
          </cell>
          <cell r="Q113">
            <v>338219.5989426999</v>
          </cell>
          <cell r="R113">
            <v>240360.88923000003</v>
          </cell>
          <cell r="S113">
            <v>25963.391089000004</v>
          </cell>
          <cell r="T113">
            <v>266324.28031900001</v>
          </cell>
          <cell r="U113">
            <v>351378.79164000001</v>
          </cell>
          <cell r="V113">
            <v>22403.773816000001</v>
          </cell>
          <cell r="W113">
            <v>373782.56545600004</v>
          </cell>
        </row>
        <row r="114">
          <cell r="B114" t="str">
            <v>Palau</v>
          </cell>
          <cell r="C114">
            <v>0</v>
          </cell>
          <cell r="D114">
            <v>0</v>
          </cell>
          <cell r="E114">
            <v>0</v>
          </cell>
          <cell r="F114">
            <v>0</v>
          </cell>
          <cell r="G114">
            <v>11.965</v>
          </cell>
          <cell r="H114">
            <v>11.965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B115" t="str">
            <v>Panama</v>
          </cell>
          <cell r="C115">
            <v>0</v>
          </cell>
          <cell r="D115">
            <v>47.68</v>
          </cell>
          <cell r="E115">
            <v>47.68</v>
          </cell>
          <cell r="F115">
            <v>0</v>
          </cell>
          <cell r="G115">
            <v>26.408000000000001</v>
          </cell>
          <cell r="H115">
            <v>26.408000000000001</v>
          </cell>
          <cell r="I115">
            <v>0</v>
          </cell>
          <cell r="J115">
            <v>122.99576599999999</v>
          </cell>
          <cell r="K115">
            <v>122.99576599999999</v>
          </cell>
          <cell r="L115">
            <v>0</v>
          </cell>
          <cell r="M115">
            <v>433.85606400000006</v>
          </cell>
          <cell r="N115">
            <v>433.85606400000006</v>
          </cell>
          <cell r="O115">
            <v>0</v>
          </cell>
          <cell r="P115">
            <v>420.89908476599999</v>
          </cell>
          <cell r="Q115">
            <v>420.89908476599999</v>
          </cell>
          <cell r="R115">
            <v>0</v>
          </cell>
          <cell r="S115">
            <v>447.7070920000001</v>
          </cell>
          <cell r="T115">
            <v>447.7070920000001</v>
          </cell>
          <cell r="U115">
            <v>0</v>
          </cell>
          <cell r="V115">
            <v>1871.4432879999999</v>
          </cell>
          <cell r="W115">
            <v>1871.4432879999999</v>
          </cell>
        </row>
        <row r="116">
          <cell r="B116" t="str">
            <v>Papua New Guinea</v>
          </cell>
          <cell r="C116">
            <v>193.42</v>
          </cell>
          <cell r="D116">
            <v>431.26000000000005</v>
          </cell>
          <cell r="E116">
            <v>624.68000000000006</v>
          </cell>
          <cell r="F116">
            <v>1.0354000000000001</v>
          </cell>
          <cell r="G116">
            <v>667.73010999999997</v>
          </cell>
          <cell r="H116">
            <v>668.76550999999995</v>
          </cell>
          <cell r="I116">
            <v>0</v>
          </cell>
          <cell r="J116">
            <v>-199.85437500000003</v>
          </cell>
          <cell r="K116">
            <v>-199.85437500000003</v>
          </cell>
          <cell r="L116">
            <v>0</v>
          </cell>
          <cell r="M116">
            <v>1328.193522</v>
          </cell>
          <cell r="N116">
            <v>1328.193522</v>
          </cell>
          <cell r="O116">
            <v>0</v>
          </cell>
          <cell r="P116">
            <v>593.34336300000007</v>
          </cell>
          <cell r="Q116">
            <v>593.34336300000007</v>
          </cell>
          <cell r="R116">
            <v>0</v>
          </cell>
          <cell r="S116">
            <v>1096.9357010000001</v>
          </cell>
          <cell r="T116">
            <v>1096.9357010000001</v>
          </cell>
          <cell r="U116">
            <v>0</v>
          </cell>
          <cell r="V116">
            <v>947.18403100000012</v>
          </cell>
          <cell r="W116">
            <v>947.18403100000012</v>
          </cell>
        </row>
        <row r="117">
          <cell r="B117" t="str">
            <v>Paraguay</v>
          </cell>
          <cell r="C117">
            <v>0</v>
          </cell>
          <cell r="D117">
            <v>26.85</v>
          </cell>
          <cell r="E117">
            <v>26.85</v>
          </cell>
          <cell r="F117">
            <v>0</v>
          </cell>
          <cell r="G117">
            <v>7.2430000000000003</v>
          </cell>
          <cell r="H117">
            <v>7.2430000000000003</v>
          </cell>
          <cell r="I117">
            <v>0</v>
          </cell>
          <cell r="J117">
            <v>28.896184000000005</v>
          </cell>
          <cell r="K117">
            <v>28.896184000000005</v>
          </cell>
          <cell r="L117">
            <v>0</v>
          </cell>
          <cell r="M117">
            <v>75.572767999999996</v>
          </cell>
          <cell r="N117">
            <v>75.572767999999996</v>
          </cell>
          <cell r="O117">
            <v>0</v>
          </cell>
          <cell r="P117">
            <v>74.600794000000008</v>
          </cell>
          <cell r="Q117">
            <v>74.600794000000008</v>
          </cell>
          <cell r="R117">
            <v>0</v>
          </cell>
          <cell r="S117">
            <v>149.87529300000003</v>
          </cell>
          <cell r="T117">
            <v>149.87529300000003</v>
          </cell>
          <cell r="U117">
            <v>0</v>
          </cell>
          <cell r="V117">
            <v>488.34743900000001</v>
          </cell>
          <cell r="W117">
            <v>488.34743900000001</v>
          </cell>
        </row>
        <row r="118">
          <cell r="B118" t="str">
            <v>Peru</v>
          </cell>
          <cell r="C118">
            <v>271.60000000000002</v>
          </cell>
          <cell r="D118">
            <v>412.14</v>
          </cell>
          <cell r="E118">
            <v>683.74</v>
          </cell>
          <cell r="F118">
            <v>101.91889999999999</v>
          </cell>
          <cell r="G118">
            <v>717.71172000000001</v>
          </cell>
          <cell r="H118">
            <v>819.63062000000002</v>
          </cell>
          <cell r="I118">
            <v>0</v>
          </cell>
          <cell r="J118">
            <v>371.65288799999996</v>
          </cell>
          <cell r="K118">
            <v>371.65288799999996</v>
          </cell>
          <cell r="L118">
            <v>0</v>
          </cell>
          <cell r="M118">
            <v>2688.0861349999996</v>
          </cell>
          <cell r="N118">
            <v>2688.0861349999996</v>
          </cell>
          <cell r="O118">
            <v>0</v>
          </cell>
          <cell r="P118">
            <v>2108.5505559999997</v>
          </cell>
          <cell r="Q118">
            <v>2108.5505559999997</v>
          </cell>
          <cell r="R118">
            <v>0</v>
          </cell>
          <cell r="S118">
            <v>10.851723999999733</v>
          </cell>
          <cell r="T118">
            <v>10.851723999999733</v>
          </cell>
          <cell r="U118">
            <v>0</v>
          </cell>
          <cell r="V118">
            <v>2158.1519189999999</v>
          </cell>
          <cell r="W118">
            <v>2158.1519189999999</v>
          </cell>
        </row>
        <row r="119">
          <cell r="B119" t="str">
            <v>Philippines</v>
          </cell>
          <cell r="C119">
            <v>509.43</v>
          </cell>
          <cell r="D119">
            <v>2303.3299999999995</v>
          </cell>
          <cell r="E119">
            <v>2812.7599999999993</v>
          </cell>
          <cell r="F119">
            <v>-2.9697700000000005</v>
          </cell>
          <cell r="G119">
            <v>379.7843400000001</v>
          </cell>
          <cell r="H119">
            <v>376.81457000000012</v>
          </cell>
          <cell r="I119">
            <v>0</v>
          </cell>
          <cell r="J119">
            <v>1294.2388779999999</v>
          </cell>
          <cell r="K119">
            <v>1294.2388779999999</v>
          </cell>
          <cell r="L119">
            <v>0</v>
          </cell>
          <cell r="M119">
            <v>1664.3234469999995</v>
          </cell>
          <cell r="N119">
            <v>1664.3234469999995</v>
          </cell>
          <cell r="O119">
            <v>32213.706290000006</v>
          </cell>
          <cell r="P119">
            <v>2858.0437539999994</v>
          </cell>
          <cell r="Q119">
            <v>35071.750044000008</v>
          </cell>
          <cell r="R119">
            <v>54199.391230000001</v>
          </cell>
          <cell r="S119">
            <v>1822.708255</v>
          </cell>
          <cell r="T119">
            <v>56022.099484999999</v>
          </cell>
          <cell r="U119">
            <v>4204.1970100000008</v>
          </cell>
          <cell r="V119">
            <v>4912.6826380000002</v>
          </cell>
          <cell r="W119">
            <v>9116.8796480000019</v>
          </cell>
        </row>
        <row r="120">
          <cell r="B120" t="str">
            <v>Rwanda</v>
          </cell>
          <cell r="C120">
            <v>56664.19</v>
          </cell>
          <cell r="D120">
            <v>935.99</v>
          </cell>
          <cell r="E120">
            <v>57600.18</v>
          </cell>
          <cell r="F120">
            <v>67749.530230000004</v>
          </cell>
          <cell r="G120">
            <v>997.56362000000013</v>
          </cell>
          <cell r="H120">
            <v>68747.093850000005</v>
          </cell>
          <cell r="I120">
            <v>84485.367509999996</v>
          </cell>
          <cell r="J120">
            <v>83.865094000000127</v>
          </cell>
          <cell r="K120">
            <v>84569.23260399999</v>
          </cell>
          <cell r="L120">
            <v>38725.392659999998</v>
          </cell>
          <cell r="M120">
            <v>-10483.369902999997</v>
          </cell>
          <cell r="N120">
            <v>28242.022756999999</v>
          </cell>
          <cell r="O120">
            <v>101942.14513999998</v>
          </cell>
          <cell r="P120">
            <v>1452.1713529999997</v>
          </cell>
          <cell r="Q120">
            <v>103394.31649299998</v>
          </cell>
          <cell r="R120">
            <v>46290.393899999995</v>
          </cell>
          <cell r="S120">
            <v>1737.2969179999993</v>
          </cell>
          <cell r="T120">
            <v>48027.690817999995</v>
          </cell>
          <cell r="U120">
            <v>98850.506120000005</v>
          </cell>
          <cell r="V120">
            <v>2442.6534419999998</v>
          </cell>
          <cell r="W120">
            <v>101293.159562</v>
          </cell>
        </row>
        <row r="121">
          <cell r="B121" t="str">
            <v>Samoa</v>
          </cell>
          <cell r="C121">
            <v>114.53</v>
          </cell>
          <cell r="D121">
            <v>0</v>
          </cell>
          <cell r="E121">
            <v>114.53</v>
          </cell>
          <cell r="F121">
            <v>149.82666</v>
          </cell>
          <cell r="G121">
            <v>0</v>
          </cell>
          <cell r="H121">
            <v>149.82666</v>
          </cell>
          <cell r="I121">
            <v>169.60467</v>
          </cell>
          <cell r="J121">
            <v>84.512020000000007</v>
          </cell>
          <cell r="K121">
            <v>254.11669000000001</v>
          </cell>
          <cell r="L121">
            <v>0</v>
          </cell>
          <cell r="M121">
            <v>0</v>
          </cell>
          <cell r="N121">
            <v>0</v>
          </cell>
          <cell r="O121">
            <v>166.2</v>
          </cell>
          <cell r="P121">
            <v>8</v>
          </cell>
          <cell r="Q121">
            <v>174.2</v>
          </cell>
          <cell r="R121">
            <v>0</v>
          </cell>
          <cell r="S121">
            <v>0</v>
          </cell>
          <cell r="T121">
            <v>0</v>
          </cell>
          <cell r="U121">
            <v>0</v>
          </cell>
          <cell r="V121">
            <v>0</v>
          </cell>
          <cell r="W121">
            <v>0</v>
          </cell>
        </row>
        <row r="122">
          <cell r="B122" t="str">
            <v>Sao Tome &amp; Principe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95.224239999999995</v>
          </cell>
          <cell r="T122">
            <v>95.224239999999995</v>
          </cell>
          <cell r="U122">
            <v>0</v>
          </cell>
          <cell r="V122">
            <v>0</v>
          </cell>
          <cell r="W122">
            <v>0</v>
          </cell>
        </row>
        <row r="123">
          <cell r="B123" t="str">
            <v>Senegal</v>
          </cell>
          <cell r="C123">
            <v>190.92</v>
          </cell>
          <cell r="D123">
            <v>3980.5800000000004</v>
          </cell>
          <cell r="E123">
            <v>4171.5</v>
          </cell>
          <cell r="F123">
            <v>-1099.7272199999998</v>
          </cell>
          <cell r="G123">
            <v>563.62348699999995</v>
          </cell>
          <cell r="H123">
            <v>-536.10373299999981</v>
          </cell>
          <cell r="I123">
            <v>0</v>
          </cell>
          <cell r="J123">
            <v>1243.404667</v>
          </cell>
          <cell r="K123">
            <v>1243.404667</v>
          </cell>
          <cell r="L123">
            <v>0</v>
          </cell>
          <cell r="M123">
            <v>3205.2835610000002</v>
          </cell>
          <cell r="N123">
            <v>3205.2835610000002</v>
          </cell>
          <cell r="O123">
            <v>0</v>
          </cell>
          <cell r="P123">
            <v>959.91264100000001</v>
          </cell>
          <cell r="Q123">
            <v>959.91264100000001</v>
          </cell>
          <cell r="R123">
            <v>230</v>
          </cell>
          <cell r="S123">
            <v>-300.63161300000013</v>
          </cell>
          <cell r="T123">
            <v>-70.631613000000129</v>
          </cell>
          <cell r="U123">
            <v>0</v>
          </cell>
          <cell r="V123">
            <v>1090.5897599999998</v>
          </cell>
          <cell r="W123">
            <v>1090.5897599999998</v>
          </cell>
        </row>
        <row r="124">
          <cell r="B124" t="str">
            <v>Serbia</v>
          </cell>
          <cell r="C124">
            <v>2743.099999999999</v>
          </cell>
          <cell r="D124">
            <v>3131.45</v>
          </cell>
          <cell r="E124">
            <v>5874.5499999999993</v>
          </cell>
          <cell r="F124">
            <v>1668.7460699999997</v>
          </cell>
          <cell r="G124">
            <v>1829.5094200000005</v>
          </cell>
          <cell r="H124">
            <v>3498.2554900000005</v>
          </cell>
          <cell r="I124">
            <v>-28.015699999999999</v>
          </cell>
          <cell r="J124">
            <v>1544.7616840000003</v>
          </cell>
          <cell r="K124">
            <v>1516.7459840000004</v>
          </cell>
          <cell r="L124">
            <v>0</v>
          </cell>
          <cell r="M124">
            <v>3280.2713360000021</v>
          </cell>
          <cell r="N124">
            <v>3280.2713360000021</v>
          </cell>
          <cell r="O124">
            <v>0</v>
          </cell>
          <cell r="P124">
            <v>3233.6465619999994</v>
          </cell>
          <cell r="Q124">
            <v>3233.6465619999994</v>
          </cell>
          <cell r="R124">
            <v>0</v>
          </cell>
          <cell r="S124">
            <v>2995.218633598</v>
          </cell>
          <cell r="T124">
            <v>2995.218633598</v>
          </cell>
          <cell r="U124">
            <v>990.00000000000011</v>
          </cell>
          <cell r="V124">
            <v>2822.7156879999998</v>
          </cell>
          <cell r="W124">
            <v>3812.7156879999998</v>
          </cell>
        </row>
        <row r="125">
          <cell r="B125" t="str">
            <v>Seychelles</v>
          </cell>
          <cell r="C125">
            <v>5.51</v>
          </cell>
          <cell r="D125">
            <v>32.120000000000005</v>
          </cell>
          <cell r="E125">
            <v>37.630000000000003</v>
          </cell>
          <cell r="F125">
            <v>0</v>
          </cell>
          <cell r="G125">
            <v>27.83567</v>
          </cell>
          <cell r="H125">
            <v>27.83567</v>
          </cell>
          <cell r="I125">
            <v>0</v>
          </cell>
          <cell r="J125">
            <v>45.534850999999996</v>
          </cell>
          <cell r="K125">
            <v>45.534850999999996</v>
          </cell>
          <cell r="L125">
            <v>0</v>
          </cell>
          <cell r="M125">
            <v>1142.8827509999999</v>
          </cell>
          <cell r="N125">
            <v>1142.8827509999999</v>
          </cell>
          <cell r="O125">
            <v>0</v>
          </cell>
          <cell r="P125">
            <v>307.28571124899997</v>
          </cell>
          <cell r="Q125">
            <v>307.28571124899997</v>
          </cell>
          <cell r="R125">
            <v>0</v>
          </cell>
          <cell r="S125">
            <v>379.98893600000002</v>
          </cell>
          <cell r="T125">
            <v>379.98893600000002</v>
          </cell>
          <cell r="U125">
            <v>0</v>
          </cell>
          <cell r="V125">
            <v>323.63015200000001</v>
          </cell>
          <cell r="W125">
            <v>323.63015200000001</v>
          </cell>
        </row>
        <row r="126">
          <cell r="B126" t="str">
            <v>Sierra Leone</v>
          </cell>
          <cell r="C126">
            <v>49372.039999999986</v>
          </cell>
          <cell r="D126">
            <v>2016.67</v>
          </cell>
          <cell r="E126">
            <v>51388.709999999985</v>
          </cell>
          <cell r="F126">
            <v>52631.997159999999</v>
          </cell>
          <cell r="G126">
            <v>2270.4052299999998</v>
          </cell>
          <cell r="H126">
            <v>54902.402389999996</v>
          </cell>
          <cell r="I126">
            <v>45451.455830000006</v>
          </cell>
          <cell r="J126">
            <v>433.06919099999999</v>
          </cell>
          <cell r="K126">
            <v>45884.525021000009</v>
          </cell>
          <cell r="L126">
            <v>57967.025250000006</v>
          </cell>
          <cell r="M126">
            <v>4844.9115000000011</v>
          </cell>
          <cell r="N126">
            <v>62811.936750000008</v>
          </cell>
          <cell r="O126">
            <v>66311.282790000012</v>
          </cell>
          <cell r="P126">
            <v>3679.0613450000001</v>
          </cell>
          <cell r="Q126">
            <v>69990.344135000007</v>
          </cell>
          <cell r="R126">
            <v>235110.54475999999</v>
          </cell>
          <cell r="S126">
            <v>2636.7672630000002</v>
          </cell>
          <cell r="T126">
            <v>237747.31202299998</v>
          </cell>
          <cell r="U126">
            <v>213812.68335000004</v>
          </cell>
          <cell r="V126">
            <v>3894.3142980000002</v>
          </cell>
          <cell r="W126">
            <v>217706.99764800005</v>
          </cell>
        </row>
        <row r="127">
          <cell r="B127" t="str">
            <v>Solomon Islands</v>
          </cell>
          <cell r="C127">
            <v>105.26</v>
          </cell>
          <cell r="D127">
            <v>40.39</v>
          </cell>
          <cell r="E127">
            <v>145.65</v>
          </cell>
          <cell r="F127">
            <v>0</v>
          </cell>
          <cell r="G127">
            <v>143.82409999999999</v>
          </cell>
          <cell r="H127">
            <v>143.82409999999999</v>
          </cell>
          <cell r="I127">
            <v>0</v>
          </cell>
          <cell r="J127">
            <v>115.64680100000002</v>
          </cell>
          <cell r="K127">
            <v>115.64680100000002</v>
          </cell>
          <cell r="L127">
            <v>0</v>
          </cell>
          <cell r="M127">
            <v>227.48318600000002</v>
          </cell>
          <cell r="N127">
            <v>227.48318600000002</v>
          </cell>
          <cell r="O127">
            <v>150</v>
          </cell>
          <cell r="P127">
            <v>281.30334499999998</v>
          </cell>
          <cell r="Q127">
            <v>431.30334499999998</v>
          </cell>
          <cell r="R127">
            <v>300</v>
          </cell>
          <cell r="S127">
            <v>483.69248399999992</v>
          </cell>
          <cell r="T127">
            <v>783.69248399999992</v>
          </cell>
          <cell r="U127">
            <v>0</v>
          </cell>
          <cell r="V127">
            <v>517.0726709999999</v>
          </cell>
          <cell r="W127">
            <v>517.0726709999999</v>
          </cell>
        </row>
        <row r="128">
          <cell r="B128" t="str">
            <v>Somalia</v>
          </cell>
          <cell r="C128">
            <v>26690.94</v>
          </cell>
          <cell r="D128">
            <v>1320.53</v>
          </cell>
          <cell r="E128">
            <v>28011.469999999998</v>
          </cell>
          <cell r="F128">
            <v>38829.878219999991</v>
          </cell>
          <cell r="G128">
            <v>1528.6498560999999</v>
          </cell>
          <cell r="H128">
            <v>40358.528076099989</v>
          </cell>
          <cell r="I128">
            <v>93147.290700000027</v>
          </cell>
          <cell r="J128">
            <v>1759.7959150000002</v>
          </cell>
          <cell r="K128">
            <v>94907.086615000022</v>
          </cell>
          <cell r="L128">
            <v>83509.835480000038</v>
          </cell>
          <cell r="M128">
            <v>6244.1570830000001</v>
          </cell>
          <cell r="N128">
            <v>89753.992563000036</v>
          </cell>
          <cell r="O128">
            <v>94317.921280000024</v>
          </cell>
          <cell r="P128">
            <v>12955.929371500004</v>
          </cell>
          <cell r="Q128">
            <v>107273.85065150003</v>
          </cell>
          <cell r="R128">
            <v>109445.23168999997</v>
          </cell>
          <cell r="S128">
            <v>14346.166354000003</v>
          </cell>
          <cell r="T128">
            <v>123791.39804399997</v>
          </cell>
          <cell r="U128">
            <v>114635.28159999999</v>
          </cell>
          <cell r="V128">
            <v>7193.131096000001</v>
          </cell>
          <cell r="W128">
            <v>121828.41269599998</v>
          </cell>
        </row>
        <row r="129">
          <cell r="B129" t="str">
            <v>South &amp; Central Asia, regional</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6174.6580589180721</v>
          </cell>
          <cell r="W129">
            <v>6174.6580589180721</v>
          </cell>
        </row>
        <row r="130">
          <cell r="B130" t="str">
            <v>South Africa</v>
          </cell>
          <cell r="C130">
            <v>26136.189999999995</v>
          </cell>
          <cell r="D130">
            <v>16976.400000000001</v>
          </cell>
          <cell r="E130">
            <v>43112.59</v>
          </cell>
          <cell r="F130">
            <v>13067.646060000001</v>
          </cell>
          <cell r="G130">
            <v>12374.138790000006</v>
          </cell>
          <cell r="H130">
            <v>25441.784850000007</v>
          </cell>
          <cell r="I130">
            <v>26465.254819999998</v>
          </cell>
          <cell r="J130">
            <v>2608.7525489999998</v>
          </cell>
          <cell r="K130">
            <v>29074.007368999999</v>
          </cell>
          <cell r="L130">
            <v>14803.694749999999</v>
          </cell>
          <cell r="M130">
            <v>-28765.767462</v>
          </cell>
          <cell r="N130">
            <v>-13962.072712000001</v>
          </cell>
          <cell r="O130">
            <v>21604.779310000002</v>
          </cell>
          <cell r="P130">
            <v>14000.264157549987</v>
          </cell>
          <cell r="Q130">
            <v>35605.043467549986</v>
          </cell>
          <cell r="R130">
            <v>11380.19131</v>
          </cell>
          <cell r="S130">
            <v>-29758.028940000007</v>
          </cell>
          <cell r="T130">
            <v>-18377.837630000009</v>
          </cell>
          <cell r="U130">
            <v>7369.9870900000005</v>
          </cell>
          <cell r="V130">
            <v>11725.266751000001</v>
          </cell>
          <cell r="W130">
            <v>19095.253841000002</v>
          </cell>
        </row>
        <row r="131">
          <cell r="B131" t="str">
            <v>South America, regional</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1114.2083533333334</v>
          </cell>
          <cell r="W131">
            <v>1114.2083533333334</v>
          </cell>
        </row>
        <row r="132">
          <cell r="B132" t="str">
            <v>South Asia, regional</v>
          </cell>
          <cell r="C132">
            <v>2072.5300000000002</v>
          </cell>
          <cell r="D132">
            <v>-97.660000000000025</v>
          </cell>
          <cell r="E132">
            <v>1974.8700000000001</v>
          </cell>
          <cell r="F132">
            <v>550.14121</v>
          </cell>
          <cell r="G132">
            <v>707.7648200000001</v>
          </cell>
          <cell r="H132">
            <v>1257.9060300000001</v>
          </cell>
          <cell r="I132">
            <v>33.805300000000003</v>
          </cell>
          <cell r="J132">
            <v>825.12609499999996</v>
          </cell>
          <cell r="K132">
            <v>858.93139499999995</v>
          </cell>
          <cell r="L132">
            <v>367.38741000000005</v>
          </cell>
          <cell r="M132">
            <v>826.09476899999993</v>
          </cell>
          <cell r="N132">
            <v>1193.4821790000001</v>
          </cell>
          <cell r="O132">
            <v>695.69996000000003</v>
          </cell>
          <cell r="P132">
            <v>1054.4665340000001</v>
          </cell>
          <cell r="Q132">
            <v>1750.1664940000001</v>
          </cell>
          <cell r="R132">
            <v>1369.72136</v>
          </cell>
          <cell r="S132">
            <v>6965.1908415000007</v>
          </cell>
          <cell r="T132">
            <v>8334.9122015000012</v>
          </cell>
          <cell r="U132">
            <v>979.99194</v>
          </cell>
          <cell r="V132">
            <v>7212.2206699999997</v>
          </cell>
          <cell r="W132">
            <v>8192.2126100000005</v>
          </cell>
        </row>
        <row r="133">
          <cell r="B133" t="str">
            <v>South of Sahara, regional</v>
          </cell>
          <cell r="C133">
            <v>28058.429999999997</v>
          </cell>
          <cell r="D133">
            <v>686.38999999999987</v>
          </cell>
          <cell r="E133">
            <v>28744.819999999996</v>
          </cell>
          <cell r="F133">
            <v>105356.57577000005</v>
          </cell>
          <cell r="G133">
            <v>831.77868000000012</v>
          </cell>
          <cell r="H133">
            <v>106188.35445000006</v>
          </cell>
          <cell r="I133">
            <v>38775.80417000001</v>
          </cell>
          <cell r="J133">
            <v>20528.532057999993</v>
          </cell>
          <cell r="K133">
            <v>59304.336228</v>
          </cell>
          <cell r="L133">
            <v>61590.471659999996</v>
          </cell>
          <cell r="M133">
            <v>86.360042000000078</v>
          </cell>
          <cell r="N133">
            <v>61676.831701999996</v>
          </cell>
          <cell r="O133">
            <v>101410.44714999998</v>
          </cell>
          <cell r="P133">
            <v>3209.0267500000004</v>
          </cell>
          <cell r="Q133">
            <v>104619.47389999998</v>
          </cell>
          <cell r="R133">
            <v>104087.38917999998</v>
          </cell>
          <cell r="S133">
            <v>2389.8601289999997</v>
          </cell>
          <cell r="T133">
            <v>106477.24930899998</v>
          </cell>
          <cell r="U133">
            <v>99288.569279999996</v>
          </cell>
          <cell r="V133">
            <v>149.23924999999997</v>
          </cell>
          <cell r="W133">
            <v>99437.808529999995</v>
          </cell>
        </row>
        <row r="134">
          <cell r="B134" t="str">
            <v>South Sudan</v>
          </cell>
          <cell r="C134">
            <v>0</v>
          </cell>
          <cell r="D134">
            <v>0</v>
          </cell>
          <cell r="E134">
            <v>0</v>
          </cell>
          <cell r="F134">
            <v>0</v>
          </cell>
          <cell r="G134">
            <v>0</v>
          </cell>
          <cell r="H134">
            <v>0</v>
          </cell>
          <cell r="I134">
            <v>51467.750219999994</v>
          </cell>
          <cell r="J134">
            <v>306.66125700000009</v>
          </cell>
          <cell r="K134">
            <v>51774.411476999994</v>
          </cell>
          <cell r="L134">
            <v>103597.09264999998</v>
          </cell>
          <cell r="M134">
            <v>4914.9333180000012</v>
          </cell>
          <cell r="N134">
            <v>108512.02596799997</v>
          </cell>
          <cell r="O134">
            <v>130267.63565999997</v>
          </cell>
          <cell r="P134">
            <v>6210.6399899999997</v>
          </cell>
          <cell r="Q134">
            <v>136478.27564999997</v>
          </cell>
          <cell r="R134">
            <v>162226.21375000002</v>
          </cell>
          <cell r="S134">
            <v>4833.7618730000004</v>
          </cell>
          <cell r="T134">
            <v>167059.97562300003</v>
          </cell>
          <cell r="U134">
            <v>205237.27526000002</v>
          </cell>
          <cell r="V134">
            <v>2755.9719340000006</v>
          </cell>
          <cell r="W134">
            <v>207993.24719400003</v>
          </cell>
        </row>
        <row r="135">
          <cell r="B135" t="str">
            <v>Sri Lanka</v>
          </cell>
          <cell r="C135">
            <v>9560.0300000000007</v>
          </cell>
          <cell r="D135">
            <v>2332.9</v>
          </cell>
          <cell r="E135">
            <v>11892.93</v>
          </cell>
          <cell r="F135">
            <v>3782.3451700000001</v>
          </cell>
          <cell r="G135">
            <v>-9285.1149099999984</v>
          </cell>
          <cell r="H135">
            <v>-5502.7697399999979</v>
          </cell>
          <cell r="I135">
            <v>975.76795000000004</v>
          </cell>
          <cell r="J135">
            <v>1657.2247330000002</v>
          </cell>
          <cell r="K135">
            <v>2632.9926830000004</v>
          </cell>
          <cell r="L135">
            <v>1040.2816499999999</v>
          </cell>
          <cell r="M135">
            <v>4420.1372590000001</v>
          </cell>
          <cell r="N135">
            <v>5460.418909</v>
          </cell>
          <cell r="O135">
            <v>1383.8240000000001</v>
          </cell>
          <cell r="P135">
            <v>7871.9271630000021</v>
          </cell>
          <cell r="Q135">
            <v>9255.7511630000026</v>
          </cell>
          <cell r="R135">
            <v>1124.7318999999998</v>
          </cell>
          <cell r="S135">
            <v>4111.9151139999985</v>
          </cell>
          <cell r="T135">
            <v>5236.6470139999983</v>
          </cell>
          <cell r="U135">
            <v>1350.5257200000001</v>
          </cell>
          <cell r="V135">
            <v>23262.272756000006</v>
          </cell>
          <cell r="W135">
            <v>24612.798476000007</v>
          </cell>
        </row>
        <row r="136">
          <cell r="B136" t="str">
            <v>St. Helena</v>
          </cell>
          <cell r="C136">
            <v>24662.709999999995</v>
          </cell>
          <cell r="D136">
            <v>39.79</v>
          </cell>
          <cell r="E136">
            <v>24702.499999999996</v>
          </cell>
          <cell r="F136">
            <v>34113.531270000007</v>
          </cell>
          <cell r="G136">
            <v>626.80326000000002</v>
          </cell>
          <cell r="H136">
            <v>34740.334530000007</v>
          </cell>
          <cell r="I136">
            <v>49284.46523999999</v>
          </cell>
          <cell r="J136">
            <v>148.726</v>
          </cell>
          <cell r="K136">
            <v>49433.191239999993</v>
          </cell>
          <cell r="L136">
            <v>105159.57543</v>
          </cell>
          <cell r="M136">
            <v>996.52563699999996</v>
          </cell>
          <cell r="N136">
            <v>106156.101067</v>
          </cell>
          <cell r="O136">
            <v>82900.017720000003</v>
          </cell>
          <cell r="P136">
            <v>883.35193399999991</v>
          </cell>
          <cell r="Q136">
            <v>83783.369654000009</v>
          </cell>
          <cell r="R136">
            <v>74774.689950000015</v>
          </cell>
          <cell r="S136">
            <v>977.21991100000025</v>
          </cell>
          <cell r="T136">
            <v>75751.909861000022</v>
          </cell>
          <cell r="U136">
            <v>51262.605599999988</v>
          </cell>
          <cell r="V136">
            <v>2213.6359000000002</v>
          </cell>
          <cell r="W136">
            <v>53476.241499999989</v>
          </cell>
        </row>
        <row r="137">
          <cell r="B137" t="str">
            <v>St. Kitts and Nevis</v>
          </cell>
          <cell r="C137">
            <v>0.74</v>
          </cell>
          <cell r="D137">
            <v>0</v>
          </cell>
          <cell r="E137">
            <v>0.74</v>
          </cell>
          <cell r="F137">
            <v>0</v>
          </cell>
          <cell r="G137">
            <v>1.20079</v>
          </cell>
          <cell r="H137">
            <v>1.20079</v>
          </cell>
          <cell r="I137">
            <v>0</v>
          </cell>
          <cell r="J137">
            <v>0.38233</v>
          </cell>
          <cell r="K137">
            <v>0.38233</v>
          </cell>
          <cell r="L137">
            <v>2300</v>
          </cell>
          <cell r="M137">
            <v>54.238535999999996</v>
          </cell>
          <cell r="N137">
            <v>2354.2385359999998</v>
          </cell>
          <cell r="O137">
            <v>0</v>
          </cell>
          <cell r="P137">
            <v>57.340640999999998</v>
          </cell>
          <cell r="Q137">
            <v>57.340640999999998</v>
          </cell>
          <cell r="R137">
            <v>0</v>
          </cell>
          <cell r="S137">
            <v>0</v>
          </cell>
          <cell r="T137">
            <v>0</v>
          </cell>
          <cell r="U137">
            <v>0</v>
          </cell>
          <cell r="V137">
            <v>0</v>
          </cell>
          <cell r="W137">
            <v>0</v>
          </cell>
        </row>
        <row r="138">
          <cell r="B138" t="str">
            <v>St. Lucia</v>
          </cell>
          <cell r="C138">
            <v>4.07</v>
          </cell>
          <cell r="D138">
            <v>3.89</v>
          </cell>
          <cell r="E138">
            <v>7.9600000000000009</v>
          </cell>
          <cell r="F138">
            <v>0</v>
          </cell>
          <cell r="G138">
            <v>10.687800000000001</v>
          </cell>
          <cell r="H138">
            <v>10.687800000000001</v>
          </cell>
          <cell r="I138">
            <v>209.25803999999999</v>
          </cell>
          <cell r="J138">
            <v>20.815826000000001</v>
          </cell>
          <cell r="K138">
            <v>230.07386600000001</v>
          </cell>
          <cell r="L138">
            <v>0</v>
          </cell>
          <cell r="M138">
            <v>160.81684400000003</v>
          </cell>
          <cell r="N138">
            <v>160.81684400000003</v>
          </cell>
          <cell r="O138">
            <v>0</v>
          </cell>
          <cell r="P138">
            <v>99.945886999999999</v>
          </cell>
          <cell r="Q138">
            <v>99.945886999999999</v>
          </cell>
          <cell r="R138">
            <v>0</v>
          </cell>
          <cell r="S138">
            <v>188.44882399999997</v>
          </cell>
          <cell r="T138">
            <v>188.44882399999997</v>
          </cell>
          <cell r="U138">
            <v>0</v>
          </cell>
          <cell r="V138">
            <v>175.374494</v>
          </cell>
          <cell r="W138">
            <v>175.374494</v>
          </cell>
        </row>
        <row r="139">
          <cell r="B139" t="str">
            <v>St.Vincent &amp; Grenadines</v>
          </cell>
          <cell r="C139">
            <v>0.48</v>
          </cell>
          <cell r="D139">
            <v>0</v>
          </cell>
          <cell r="E139">
            <v>0.48</v>
          </cell>
          <cell r="F139">
            <v>0</v>
          </cell>
          <cell r="G139">
            <v>10.3</v>
          </cell>
          <cell r="H139">
            <v>10.3</v>
          </cell>
          <cell r="I139">
            <v>0</v>
          </cell>
          <cell r="J139">
            <v>26.903935999999998</v>
          </cell>
          <cell r="K139">
            <v>26.903935999999998</v>
          </cell>
          <cell r="L139">
            <v>0</v>
          </cell>
          <cell r="M139">
            <v>47.860719999999986</v>
          </cell>
          <cell r="N139">
            <v>47.860719999999986</v>
          </cell>
          <cell r="O139">
            <v>0</v>
          </cell>
          <cell r="P139">
            <v>30.59224</v>
          </cell>
          <cell r="Q139">
            <v>30.59224</v>
          </cell>
          <cell r="R139">
            <v>0</v>
          </cell>
          <cell r="S139">
            <v>0.15397</v>
          </cell>
          <cell r="T139">
            <v>0.15397</v>
          </cell>
          <cell r="U139">
            <v>0</v>
          </cell>
          <cell r="V139">
            <v>110.17695999999999</v>
          </cell>
          <cell r="W139">
            <v>110.17695999999999</v>
          </cell>
        </row>
        <row r="140">
          <cell r="B140" t="str">
            <v>Sudan</v>
          </cell>
          <cell r="C140">
            <v>185803.87999999998</v>
          </cell>
          <cell r="D140">
            <v>3646.37</v>
          </cell>
          <cell r="E140">
            <v>189450.24999999997</v>
          </cell>
          <cell r="F140">
            <v>72196.186290000012</v>
          </cell>
          <cell r="G140">
            <v>4907.4580380000007</v>
          </cell>
          <cell r="H140">
            <v>77103.644328000009</v>
          </cell>
          <cell r="I140">
            <v>95899.664169999975</v>
          </cell>
          <cell r="J140">
            <v>2246.387287</v>
          </cell>
          <cell r="K140">
            <v>98146.05145699998</v>
          </cell>
          <cell r="L140">
            <v>44105.330999999998</v>
          </cell>
          <cell r="M140">
            <v>7652.8332529999998</v>
          </cell>
          <cell r="N140">
            <v>51758.164252999995</v>
          </cell>
          <cell r="O140">
            <v>62182.144430000008</v>
          </cell>
          <cell r="P140">
            <v>7024.138767999998</v>
          </cell>
          <cell r="Q140">
            <v>69206.283198000005</v>
          </cell>
          <cell r="R140">
            <v>43713.28787</v>
          </cell>
          <cell r="S140">
            <v>6130.5841739999996</v>
          </cell>
          <cell r="T140">
            <v>49843.872044000003</v>
          </cell>
          <cell r="U140">
            <v>49095.752960000005</v>
          </cell>
          <cell r="V140">
            <v>5504.863319000001</v>
          </cell>
          <cell r="W140">
            <v>54600.616279000009</v>
          </cell>
        </row>
        <row r="141">
          <cell r="B141" t="str">
            <v>Suriname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31.868051000000001</v>
          </cell>
          <cell r="W141">
            <v>31.868051000000001</v>
          </cell>
        </row>
        <row r="142">
          <cell r="B142" t="str">
            <v>Swaziland</v>
          </cell>
          <cell r="C142">
            <v>15.89</v>
          </cell>
          <cell r="D142">
            <v>-2439.5499999999997</v>
          </cell>
          <cell r="E142">
            <v>-2423.66</v>
          </cell>
          <cell r="F142">
            <v>0</v>
          </cell>
          <cell r="G142">
            <v>10.562519999999999</v>
          </cell>
          <cell r="H142">
            <v>10.562519999999999</v>
          </cell>
          <cell r="I142">
            <v>0</v>
          </cell>
          <cell r="J142">
            <v>17.661988000000001</v>
          </cell>
          <cell r="K142">
            <v>17.661988000000001</v>
          </cell>
          <cell r="L142">
            <v>0</v>
          </cell>
          <cell r="M142">
            <v>4834.1575779999985</v>
          </cell>
          <cell r="N142">
            <v>4834.1575779999985</v>
          </cell>
          <cell r="O142">
            <v>0</v>
          </cell>
          <cell r="P142">
            <v>1287.1372922119999</v>
          </cell>
          <cell r="Q142">
            <v>1287.1372922119999</v>
          </cell>
          <cell r="R142">
            <v>0</v>
          </cell>
          <cell r="S142">
            <v>952.227214</v>
          </cell>
          <cell r="T142">
            <v>952.227214</v>
          </cell>
          <cell r="U142">
            <v>0</v>
          </cell>
          <cell r="V142">
            <v>169.05994699999999</v>
          </cell>
          <cell r="W142">
            <v>169.05994699999999</v>
          </cell>
        </row>
        <row r="143">
          <cell r="B143" t="str">
            <v>Syria</v>
          </cell>
          <cell r="C143">
            <v>0</v>
          </cell>
          <cell r="D143">
            <v>671.90000000000009</v>
          </cell>
          <cell r="E143">
            <v>671.90000000000009</v>
          </cell>
          <cell r="F143">
            <v>0</v>
          </cell>
          <cell r="G143">
            <v>1259.5509599999998</v>
          </cell>
          <cell r="H143">
            <v>1259.5509599999998</v>
          </cell>
          <cell r="I143">
            <v>0</v>
          </cell>
          <cell r="J143">
            <v>1267.9027409999999</v>
          </cell>
          <cell r="K143">
            <v>1267.9027409999999</v>
          </cell>
          <cell r="L143">
            <v>36465.061970000002</v>
          </cell>
          <cell r="M143">
            <v>3082.2432659999999</v>
          </cell>
          <cell r="N143">
            <v>39547.305236</v>
          </cell>
          <cell r="O143">
            <v>127240.06011000002</v>
          </cell>
          <cell r="P143">
            <v>11509.865804999999</v>
          </cell>
          <cell r="Q143">
            <v>138749.92591500003</v>
          </cell>
          <cell r="R143">
            <v>100734.80688000005</v>
          </cell>
          <cell r="S143">
            <v>28896.225754999992</v>
          </cell>
          <cell r="T143">
            <v>129631.03263500004</v>
          </cell>
          <cell r="U143">
            <v>201631.85491999995</v>
          </cell>
          <cell r="V143">
            <v>56076.099261999996</v>
          </cell>
          <cell r="W143">
            <v>257707.95418199996</v>
          </cell>
        </row>
        <row r="144">
          <cell r="B144" t="str">
            <v>Tajikistan</v>
          </cell>
          <cell r="C144">
            <v>2902.54</v>
          </cell>
          <cell r="D144">
            <v>-37.309999999999981</v>
          </cell>
          <cell r="E144">
            <v>2865.23</v>
          </cell>
          <cell r="F144">
            <v>7390.18959</v>
          </cell>
          <cell r="G144">
            <v>717.69900000000007</v>
          </cell>
          <cell r="H144">
            <v>8107.8885900000005</v>
          </cell>
          <cell r="I144">
            <v>10231.122200000002</v>
          </cell>
          <cell r="J144">
            <v>58.670815999999995</v>
          </cell>
          <cell r="K144">
            <v>10289.793016000001</v>
          </cell>
          <cell r="L144">
            <v>8531.8068599999988</v>
          </cell>
          <cell r="M144">
            <v>95.674936000000002</v>
          </cell>
          <cell r="N144">
            <v>8627.4817959999982</v>
          </cell>
          <cell r="O144">
            <v>6630.9666700000007</v>
          </cell>
          <cell r="P144">
            <v>1124.7554888059999</v>
          </cell>
          <cell r="Q144">
            <v>7755.7221588060002</v>
          </cell>
          <cell r="R144">
            <v>11823.554</v>
          </cell>
          <cell r="S144">
            <v>1971.2076380000001</v>
          </cell>
          <cell r="T144">
            <v>13794.761638</v>
          </cell>
          <cell r="U144">
            <v>11441.799230000001</v>
          </cell>
          <cell r="V144">
            <v>622.57377999999994</v>
          </cell>
          <cell r="W144">
            <v>12064.373010000001</v>
          </cell>
        </row>
        <row r="145">
          <cell r="B145" t="str">
            <v>Tanzania</v>
          </cell>
          <cell r="C145">
            <v>136800.57</v>
          </cell>
          <cell r="D145">
            <v>1889.7</v>
          </cell>
          <cell r="E145">
            <v>138690.27000000002</v>
          </cell>
          <cell r="F145">
            <v>153790.90512999997</v>
          </cell>
          <cell r="G145">
            <v>2215.5479800000003</v>
          </cell>
          <cell r="H145">
            <v>156006.45310999997</v>
          </cell>
          <cell r="I145">
            <v>113144.66580999999</v>
          </cell>
          <cell r="J145">
            <v>-14010.590206000003</v>
          </cell>
          <cell r="K145">
            <v>99134.075603999983</v>
          </cell>
          <cell r="L145">
            <v>151655.66640000002</v>
          </cell>
          <cell r="M145">
            <v>5448.0674950000002</v>
          </cell>
          <cell r="N145">
            <v>157103.73389500001</v>
          </cell>
          <cell r="O145">
            <v>170396.25618999999</v>
          </cell>
          <cell r="P145">
            <v>-18500.253582000005</v>
          </cell>
          <cell r="Q145">
            <v>151896.00260799998</v>
          </cell>
          <cell r="R145">
            <v>143534.29283000002</v>
          </cell>
          <cell r="S145">
            <v>5230.5581364999989</v>
          </cell>
          <cell r="T145">
            <v>148764.85096650003</v>
          </cell>
          <cell r="U145">
            <v>199729.72269999998</v>
          </cell>
          <cell r="V145">
            <v>5116.7182999999995</v>
          </cell>
          <cell r="W145">
            <v>204846.44099999999</v>
          </cell>
        </row>
        <row r="146">
          <cell r="B146" t="str">
            <v>Thailand</v>
          </cell>
          <cell r="C146">
            <v>30.46</v>
          </cell>
          <cell r="D146">
            <v>6264.44</v>
          </cell>
          <cell r="E146">
            <v>6294.9</v>
          </cell>
          <cell r="F146">
            <v>21.990259999999999</v>
          </cell>
          <cell r="G146">
            <v>4648.9685420000014</v>
          </cell>
          <cell r="H146">
            <v>4670.958802000001</v>
          </cell>
          <cell r="I146">
            <v>0</v>
          </cell>
          <cell r="J146">
            <v>-4756.160668999999</v>
          </cell>
          <cell r="K146">
            <v>-4756.160668999999</v>
          </cell>
          <cell r="L146">
            <v>0</v>
          </cell>
          <cell r="M146">
            <v>-13396.940684000001</v>
          </cell>
          <cell r="N146">
            <v>-13396.940684000001</v>
          </cell>
          <cell r="O146">
            <v>0</v>
          </cell>
          <cell r="P146">
            <v>-945.38931800000012</v>
          </cell>
          <cell r="Q146">
            <v>-945.38931800000012</v>
          </cell>
          <cell r="R146">
            <v>0</v>
          </cell>
          <cell r="S146">
            <v>12109.243703</v>
          </cell>
          <cell r="T146">
            <v>12109.243703</v>
          </cell>
          <cell r="U146">
            <v>0</v>
          </cell>
          <cell r="V146">
            <v>3764.4764579999996</v>
          </cell>
          <cell r="W146">
            <v>3764.4764579999996</v>
          </cell>
        </row>
        <row r="147">
          <cell r="B147" t="str">
            <v>Timor-Leste</v>
          </cell>
          <cell r="C147">
            <v>49.68</v>
          </cell>
          <cell r="D147">
            <v>20.329999999999998</v>
          </cell>
          <cell r="E147">
            <v>70.009999999999991</v>
          </cell>
          <cell r="F147">
            <v>0</v>
          </cell>
          <cell r="G147">
            <v>0</v>
          </cell>
          <cell r="H147">
            <v>0</v>
          </cell>
          <cell r="I147">
            <v>0</v>
          </cell>
          <cell r="J147">
            <v>45.781484000000006</v>
          </cell>
          <cell r="K147">
            <v>45.781484000000006</v>
          </cell>
          <cell r="L147">
            <v>0</v>
          </cell>
          <cell r="M147">
            <v>131.234916</v>
          </cell>
          <cell r="N147">
            <v>131.234916</v>
          </cell>
          <cell r="O147">
            <v>0</v>
          </cell>
          <cell r="P147">
            <v>70.884522000000004</v>
          </cell>
          <cell r="Q147">
            <v>70.884522000000004</v>
          </cell>
          <cell r="R147">
            <v>0</v>
          </cell>
          <cell r="S147">
            <v>45.26249</v>
          </cell>
          <cell r="T147">
            <v>45.26249</v>
          </cell>
          <cell r="U147">
            <v>0</v>
          </cell>
          <cell r="V147">
            <v>67.001314000000008</v>
          </cell>
          <cell r="W147">
            <v>67.001314000000008</v>
          </cell>
        </row>
        <row r="148">
          <cell r="B148" t="str">
            <v>Togo</v>
          </cell>
          <cell r="C148">
            <v>0</v>
          </cell>
          <cell r="D148">
            <v>6668.23</v>
          </cell>
          <cell r="E148">
            <v>6668.23</v>
          </cell>
          <cell r="F148">
            <v>0</v>
          </cell>
          <cell r="G148">
            <v>-54.889892000000003</v>
          </cell>
          <cell r="H148">
            <v>-54.889892000000003</v>
          </cell>
          <cell r="I148">
            <v>0</v>
          </cell>
          <cell r="J148">
            <v>1196.1614749999999</v>
          </cell>
          <cell r="K148">
            <v>1196.1614749999999</v>
          </cell>
          <cell r="L148">
            <v>0</v>
          </cell>
          <cell r="M148">
            <v>33.419544999999999</v>
          </cell>
          <cell r="N148">
            <v>33.419544999999999</v>
          </cell>
          <cell r="O148">
            <v>0</v>
          </cell>
          <cell r="P148">
            <v>0</v>
          </cell>
          <cell r="Q148">
            <v>0</v>
          </cell>
          <cell r="R148">
            <v>0</v>
          </cell>
          <cell r="S148">
            <v>0</v>
          </cell>
          <cell r="T148">
            <v>0</v>
          </cell>
          <cell r="U148">
            <v>0</v>
          </cell>
          <cell r="V148">
            <v>33.963340000000002</v>
          </cell>
          <cell r="W148">
            <v>33.963340000000002</v>
          </cell>
        </row>
        <row r="149">
          <cell r="B149" t="str">
            <v>Tonga</v>
          </cell>
          <cell r="C149">
            <v>0</v>
          </cell>
          <cell r="D149">
            <v>6.04</v>
          </cell>
          <cell r="E149">
            <v>6.04</v>
          </cell>
          <cell r="F149">
            <v>0</v>
          </cell>
          <cell r="G149">
            <v>99.341829999999987</v>
          </cell>
          <cell r="H149">
            <v>99.341829999999987</v>
          </cell>
          <cell r="I149">
            <v>0</v>
          </cell>
          <cell r="J149">
            <v>20.912222</v>
          </cell>
          <cell r="K149">
            <v>20.912222</v>
          </cell>
          <cell r="L149">
            <v>0</v>
          </cell>
          <cell r="M149">
            <v>19.364108000000002</v>
          </cell>
          <cell r="N149">
            <v>19.364108000000002</v>
          </cell>
          <cell r="O149">
            <v>0</v>
          </cell>
          <cell r="P149">
            <v>21.656551</v>
          </cell>
          <cell r="Q149">
            <v>21.656551</v>
          </cell>
          <cell r="R149">
            <v>0</v>
          </cell>
          <cell r="S149">
            <v>7.528689</v>
          </cell>
          <cell r="T149">
            <v>7.528689</v>
          </cell>
          <cell r="U149">
            <v>0</v>
          </cell>
          <cell r="V149">
            <v>1.0256670000000001</v>
          </cell>
          <cell r="W149">
            <v>1.0256670000000001</v>
          </cell>
        </row>
        <row r="150">
          <cell r="B150" t="str">
            <v>Trinidad &amp; Tobago</v>
          </cell>
          <cell r="C150">
            <v>41.56</v>
          </cell>
          <cell r="D150">
            <v>240.57</v>
          </cell>
          <cell r="E150">
            <v>282.13</v>
          </cell>
          <cell r="F150">
            <v>0</v>
          </cell>
          <cell r="G150">
            <v>156.51980000000003</v>
          </cell>
          <cell r="H150">
            <v>156.51980000000003</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row>
        <row r="151">
          <cell r="B151" t="str">
            <v>Tunisia</v>
          </cell>
          <cell r="C151">
            <v>0</v>
          </cell>
          <cell r="D151">
            <v>2445.9799999999996</v>
          </cell>
          <cell r="E151">
            <v>2445.9799999999996</v>
          </cell>
          <cell r="F151">
            <v>0</v>
          </cell>
          <cell r="G151">
            <v>1621.651619</v>
          </cell>
          <cell r="H151">
            <v>1621.651619</v>
          </cell>
          <cell r="I151">
            <v>0</v>
          </cell>
          <cell r="J151">
            <v>3740.5688459999997</v>
          </cell>
          <cell r="K151">
            <v>3740.5688459999997</v>
          </cell>
          <cell r="L151">
            <v>155.68299999999999</v>
          </cell>
          <cell r="M151">
            <v>6946.9316229999986</v>
          </cell>
          <cell r="N151">
            <v>7102.6146229999986</v>
          </cell>
          <cell r="O151">
            <v>584.54499999999996</v>
          </cell>
          <cell r="P151">
            <v>4231.4204479999999</v>
          </cell>
          <cell r="Q151">
            <v>4815.9654479999999</v>
          </cell>
          <cell r="R151">
            <v>629.04200000000003</v>
          </cell>
          <cell r="S151">
            <v>1452.743481999998</v>
          </cell>
          <cell r="T151">
            <v>2081.785481999998</v>
          </cell>
          <cell r="U151">
            <v>180.73</v>
          </cell>
          <cell r="V151">
            <v>6127.7394219999987</v>
          </cell>
          <cell r="W151">
            <v>6308.4694219999983</v>
          </cell>
        </row>
        <row r="152">
          <cell r="B152" t="str">
            <v>Turkey</v>
          </cell>
          <cell r="C152">
            <v>23.54</v>
          </cell>
          <cell r="D152">
            <v>1399.6699999999998</v>
          </cell>
          <cell r="E152">
            <v>1423.2099999999998</v>
          </cell>
          <cell r="F152">
            <v>0</v>
          </cell>
          <cell r="G152">
            <v>2428.8751500000003</v>
          </cell>
          <cell r="H152">
            <v>2428.8751500000003</v>
          </cell>
          <cell r="I152">
            <v>214.67734999999999</v>
          </cell>
          <cell r="J152">
            <v>3223.2773099999995</v>
          </cell>
          <cell r="K152">
            <v>3437.9546599999994</v>
          </cell>
          <cell r="L152">
            <v>217.61473000000001</v>
          </cell>
          <cell r="M152">
            <v>8399.6422430000002</v>
          </cell>
          <cell r="N152">
            <v>8617.2569729999996</v>
          </cell>
          <cell r="O152">
            <v>0</v>
          </cell>
          <cell r="P152">
            <v>5453.6832739999991</v>
          </cell>
          <cell r="Q152">
            <v>5453.6832739999991</v>
          </cell>
          <cell r="R152">
            <v>3879.5674100000006</v>
          </cell>
          <cell r="S152">
            <v>4605.8734240000022</v>
          </cell>
          <cell r="T152">
            <v>8485.4408340000027</v>
          </cell>
          <cell r="U152">
            <v>1289.624</v>
          </cell>
          <cell r="V152">
            <v>5000.6468190000005</v>
          </cell>
          <cell r="W152">
            <v>6290.2708190000003</v>
          </cell>
        </row>
        <row r="153">
          <cell r="B153" t="str">
            <v>Turkmenistan</v>
          </cell>
          <cell r="C153">
            <v>0</v>
          </cell>
          <cell r="D153">
            <v>218.26</v>
          </cell>
          <cell r="E153">
            <v>218.26</v>
          </cell>
          <cell r="F153">
            <v>0</v>
          </cell>
          <cell r="G153">
            <v>39.029000000000003</v>
          </cell>
          <cell r="H153">
            <v>39.029000000000003</v>
          </cell>
          <cell r="I153">
            <v>0</v>
          </cell>
          <cell r="J153">
            <v>91.675624999999997</v>
          </cell>
          <cell r="K153">
            <v>91.675624999999997</v>
          </cell>
          <cell r="L153">
            <v>0</v>
          </cell>
          <cell r="M153">
            <v>415.70686000000001</v>
          </cell>
          <cell r="N153">
            <v>415.70686000000001</v>
          </cell>
          <cell r="O153">
            <v>0</v>
          </cell>
          <cell r="P153">
            <v>512.06831246699983</v>
          </cell>
          <cell r="Q153">
            <v>512.06831246699983</v>
          </cell>
          <cell r="R153">
            <v>0</v>
          </cell>
          <cell r="S153">
            <v>365.99998499999992</v>
          </cell>
          <cell r="T153">
            <v>365.99998499999992</v>
          </cell>
          <cell r="U153">
            <v>0</v>
          </cell>
          <cell r="V153">
            <v>459.151882</v>
          </cell>
          <cell r="W153">
            <v>459.151882</v>
          </cell>
        </row>
        <row r="154">
          <cell r="B154" t="str">
            <v>Tuvalu</v>
          </cell>
          <cell r="C154">
            <v>0</v>
          </cell>
          <cell r="D154">
            <v>0</v>
          </cell>
          <cell r="E154">
            <v>0</v>
          </cell>
          <cell r="F154">
            <v>0</v>
          </cell>
          <cell r="G154">
            <v>27.922000000000001</v>
          </cell>
          <cell r="H154">
            <v>27.922000000000001</v>
          </cell>
          <cell r="I154">
            <v>0</v>
          </cell>
          <cell r="J154">
            <v>31.11</v>
          </cell>
          <cell r="K154">
            <v>31.11</v>
          </cell>
          <cell r="L154">
            <v>0</v>
          </cell>
          <cell r="M154">
            <v>19.89</v>
          </cell>
          <cell r="N154">
            <v>19.89</v>
          </cell>
          <cell r="O154">
            <v>0</v>
          </cell>
          <cell r="P154">
            <v>2.0129999999999999</v>
          </cell>
          <cell r="Q154">
            <v>2.0129999999999999</v>
          </cell>
          <cell r="R154">
            <v>0</v>
          </cell>
          <cell r="S154">
            <v>0</v>
          </cell>
          <cell r="T154">
            <v>0</v>
          </cell>
          <cell r="U154">
            <v>0</v>
          </cell>
          <cell r="V154">
            <v>25.885776</v>
          </cell>
          <cell r="W154">
            <v>25.885776</v>
          </cell>
        </row>
        <row r="155">
          <cell r="B155" t="str">
            <v>Uganda</v>
          </cell>
          <cell r="C155">
            <v>66499.12000000001</v>
          </cell>
          <cell r="D155">
            <v>8630.48</v>
          </cell>
          <cell r="E155">
            <v>75129.600000000006</v>
          </cell>
          <cell r="F155">
            <v>115005.2574799999</v>
          </cell>
          <cell r="G155">
            <v>1068.381725</v>
          </cell>
          <cell r="H155">
            <v>116073.6392049999</v>
          </cell>
          <cell r="I155">
            <v>86831.029129999995</v>
          </cell>
          <cell r="J155">
            <v>2357.2453079999991</v>
          </cell>
          <cell r="K155">
            <v>89188.274437999993</v>
          </cell>
          <cell r="L155">
            <v>87399.237859999979</v>
          </cell>
          <cell r="M155">
            <v>6106.0031580000004</v>
          </cell>
          <cell r="N155">
            <v>93505.241017999986</v>
          </cell>
          <cell r="O155">
            <v>78340.589859999964</v>
          </cell>
          <cell r="P155">
            <v>-21999.863194500002</v>
          </cell>
          <cell r="Q155">
            <v>56340.726665499962</v>
          </cell>
          <cell r="R155">
            <v>110696.72268999994</v>
          </cell>
          <cell r="S155">
            <v>-28517.639822000001</v>
          </cell>
          <cell r="T155">
            <v>82179.082867999939</v>
          </cell>
          <cell r="U155">
            <v>115159.89045000001</v>
          </cell>
          <cell r="V155">
            <v>8188.4701299999979</v>
          </cell>
          <cell r="W155">
            <v>123348.36058000001</v>
          </cell>
        </row>
        <row r="156">
          <cell r="B156" t="str">
            <v>Ukraine</v>
          </cell>
          <cell r="C156">
            <v>46.019999999999996</v>
          </cell>
          <cell r="D156">
            <v>1471.1600000000008</v>
          </cell>
          <cell r="E156">
            <v>1517.1800000000007</v>
          </cell>
          <cell r="F156">
            <v>0</v>
          </cell>
          <cell r="G156">
            <v>542.75916000000007</v>
          </cell>
          <cell r="H156">
            <v>542.75916000000007</v>
          </cell>
          <cell r="I156">
            <v>0</v>
          </cell>
          <cell r="J156">
            <v>828.8416719999999</v>
          </cell>
          <cell r="K156">
            <v>828.8416719999999</v>
          </cell>
          <cell r="L156">
            <v>18</v>
          </cell>
          <cell r="M156">
            <v>3022.5485679999997</v>
          </cell>
          <cell r="N156">
            <v>3040.5485679999997</v>
          </cell>
          <cell r="O156">
            <v>0</v>
          </cell>
          <cell r="P156">
            <v>2535.4798249999999</v>
          </cell>
          <cell r="Q156">
            <v>2535.4798249999999</v>
          </cell>
          <cell r="R156">
            <v>2901.42299</v>
          </cell>
          <cell r="S156">
            <v>4603.6301549999989</v>
          </cell>
          <cell r="T156">
            <v>7505.0531449999989</v>
          </cell>
          <cell r="U156">
            <v>15921.54198</v>
          </cell>
          <cell r="V156">
            <v>12718.281828999996</v>
          </cell>
          <cell r="W156">
            <v>28639.823808999994</v>
          </cell>
        </row>
        <row r="157">
          <cell r="B157" t="str">
            <v>Uruguay</v>
          </cell>
          <cell r="C157">
            <v>0</v>
          </cell>
          <cell r="D157">
            <v>26.12</v>
          </cell>
          <cell r="E157">
            <v>26.12</v>
          </cell>
          <cell r="F157">
            <v>0</v>
          </cell>
          <cell r="G157">
            <v>42.655999999999999</v>
          </cell>
          <cell r="H157">
            <v>42.655999999999999</v>
          </cell>
          <cell r="I157">
            <v>0</v>
          </cell>
          <cell r="J157">
            <v>59.368471000000007</v>
          </cell>
          <cell r="K157">
            <v>59.368471000000007</v>
          </cell>
          <cell r="L157">
            <v>0</v>
          </cell>
          <cell r="M157">
            <v>123.378395</v>
          </cell>
          <cell r="N157">
            <v>123.378395</v>
          </cell>
          <cell r="O157">
            <v>0</v>
          </cell>
          <cell r="P157">
            <v>357.49159749000006</v>
          </cell>
          <cell r="Q157">
            <v>357.49159749000006</v>
          </cell>
          <cell r="R157">
            <v>0</v>
          </cell>
          <cell r="S157">
            <v>237.64920599999996</v>
          </cell>
          <cell r="T157">
            <v>237.64920599999996</v>
          </cell>
          <cell r="U157">
            <v>0</v>
          </cell>
          <cell r="V157">
            <v>1523.3483880000001</v>
          </cell>
          <cell r="W157">
            <v>1523.3483880000001</v>
          </cell>
        </row>
        <row r="158">
          <cell r="B158" t="str">
            <v>Uzbekistan</v>
          </cell>
          <cell r="C158">
            <v>0</v>
          </cell>
          <cell r="D158">
            <v>1183.4799999999998</v>
          </cell>
          <cell r="E158">
            <v>1183.4799999999998</v>
          </cell>
          <cell r="F158">
            <v>0</v>
          </cell>
          <cell r="G158">
            <v>797.13673999999992</v>
          </cell>
          <cell r="H158">
            <v>797.13673999999992</v>
          </cell>
          <cell r="I158">
            <v>0</v>
          </cell>
          <cell r="J158">
            <v>524.03573500000005</v>
          </cell>
          <cell r="K158">
            <v>524.03573500000005</v>
          </cell>
          <cell r="L158">
            <v>0</v>
          </cell>
          <cell r="M158">
            <v>1635.9295409999997</v>
          </cell>
          <cell r="N158">
            <v>1635.9295409999997</v>
          </cell>
          <cell r="O158">
            <v>0</v>
          </cell>
          <cell r="P158">
            <v>1538.8793020000003</v>
          </cell>
          <cell r="Q158">
            <v>1538.8793020000003</v>
          </cell>
          <cell r="R158">
            <v>0</v>
          </cell>
          <cell r="S158">
            <v>1238.6021099999998</v>
          </cell>
          <cell r="T158">
            <v>1238.6021099999998</v>
          </cell>
          <cell r="U158">
            <v>0</v>
          </cell>
          <cell r="V158">
            <v>1504.801594</v>
          </cell>
          <cell r="W158">
            <v>1504.801594</v>
          </cell>
        </row>
        <row r="159">
          <cell r="B159" t="str">
            <v>Vanuatu</v>
          </cell>
          <cell r="C159">
            <v>62.36</v>
          </cell>
          <cell r="D159">
            <v>0</v>
          </cell>
          <cell r="E159">
            <v>62.36</v>
          </cell>
          <cell r="F159">
            <v>41.537979999999997</v>
          </cell>
          <cell r="G159">
            <v>16.568850000000001</v>
          </cell>
          <cell r="H159">
            <v>58.106830000000002</v>
          </cell>
          <cell r="I159">
            <v>42.265210000000003</v>
          </cell>
          <cell r="J159">
            <v>24.975242000000001</v>
          </cell>
          <cell r="K159">
            <v>67.240452000000005</v>
          </cell>
          <cell r="L159">
            <v>0</v>
          </cell>
          <cell r="M159">
            <v>19.674488</v>
          </cell>
          <cell r="N159">
            <v>19.674488</v>
          </cell>
          <cell r="O159">
            <v>43.636000000000003</v>
          </cell>
          <cell r="P159">
            <v>13.131600000000001</v>
          </cell>
          <cell r="Q159">
            <v>56.767600000000002</v>
          </cell>
          <cell r="R159">
            <v>0</v>
          </cell>
          <cell r="S159">
            <v>11.871270000000001</v>
          </cell>
          <cell r="T159">
            <v>11.871270000000001</v>
          </cell>
          <cell r="U159">
            <v>2346.7293399999999</v>
          </cell>
          <cell r="V159">
            <v>104.26211000000001</v>
          </cell>
          <cell r="W159">
            <v>2450.99145</v>
          </cell>
        </row>
        <row r="160">
          <cell r="B160" t="str">
            <v>Venezuela</v>
          </cell>
          <cell r="C160">
            <v>0</v>
          </cell>
          <cell r="D160">
            <v>1383.86</v>
          </cell>
          <cell r="E160">
            <v>1383.86</v>
          </cell>
          <cell r="F160">
            <v>0</v>
          </cell>
          <cell r="G160">
            <v>705.03135999999995</v>
          </cell>
          <cell r="H160">
            <v>705.03135999999995</v>
          </cell>
          <cell r="I160">
            <v>0</v>
          </cell>
          <cell r="J160">
            <v>486.93360799999994</v>
          </cell>
          <cell r="K160">
            <v>486.93360799999994</v>
          </cell>
          <cell r="L160">
            <v>0</v>
          </cell>
          <cell r="M160">
            <v>1007.0625320000004</v>
          </cell>
          <cell r="N160">
            <v>1007.0625320000004</v>
          </cell>
          <cell r="O160">
            <v>0</v>
          </cell>
          <cell r="P160">
            <v>1989.2709349999993</v>
          </cell>
          <cell r="Q160">
            <v>1989.2709349999993</v>
          </cell>
          <cell r="R160">
            <v>0</v>
          </cell>
          <cell r="S160">
            <v>1428.27692</v>
          </cell>
          <cell r="T160">
            <v>1428.27692</v>
          </cell>
          <cell r="U160">
            <v>0</v>
          </cell>
          <cell r="V160">
            <v>1408.217222</v>
          </cell>
          <cell r="W160">
            <v>1408.217222</v>
          </cell>
        </row>
        <row r="161">
          <cell r="B161" t="str">
            <v>Vietnam</v>
          </cell>
          <cell r="C161">
            <v>59548.43</v>
          </cell>
          <cell r="D161">
            <v>1319.77</v>
          </cell>
          <cell r="E161">
            <v>60868.2</v>
          </cell>
          <cell r="F161">
            <v>50114.657670000015</v>
          </cell>
          <cell r="G161">
            <v>3107.0379949999997</v>
          </cell>
          <cell r="H161">
            <v>53221.695665000014</v>
          </cell>
          <cell r="I161">
            <v>18769.670629999997</v>
          </cell>
          <cell r="J161">
            <v>3062.4476339999997</v>
          </cell>
          <cell r="K161">
            <v>21832.118263999997</v>
          </cell>
          <cell r="L161">
            <v>47157.76189999999</v>
          </cell>
          <cell r="M161">
            <v>4506.6403119999995</v>
          </cell>
          <cell r="N161">
            <v>51664.402211999986</v>
          </cell>
          <cell r="O161">
            <v>19987.011119999999</v>
          </cell>
          <cell r="P161">
            <v>3221.5870950000003</v>
          </cell>
          <cell r="Q161">
            <v>23208.598214999998</v>
          </cell>
          <cell r="R161">
            <v>10407.94096</v>
          </cell>
          <cell r="S161">
            <v>4780.5857359999991</v>
          </cell>
          <cell r="T161">
            <v>15188.526695999999</v>
          </cell>
          <cell r="U161">
            <v>5959.88526</v>
          </cell>
          <cell r="V161">
            <v>6362.3955820000001</v>
          </cell>
          <cell r="W161">
            <v>12322.280842</v>
          </cell>
        </row>
        <row r="162">
          <cell r="B162" t="str">
            <v>West Bank &amp; Gaza Strip</v>
          </cell>
          <cell r="C162">
            <v>56063.490000000027</v>
          </cell>
          <cell r="D162">
            <v>4972.7199999999993</v>
          </cell>
          <cell r="E162">
            <v>61036.210000000028</v>
          </cell>
          <cell r="F162">
            <v>57999.546020000009</v>
          </cell>
          <cell r="G162">
            <v>5214.0904499999997</v>
          </cell>
          <cell r="H162">
            <v>63213.636470000012</v>
          </cell>
          <cell r="I162">
            <v>73039.031399999993</v>
          </cell>
          <cell r="J162">
            <v>2509.4696150000009</v>
          </cell>
          <cell r="K162">
            <v>75548.501014999987</v>
          </cell>
          <cell r="L162">
            <v>35310.612000000008</v>
          </cell>
          <cell r="M162">
            <v>7573.1780689999987</v>
          </cell>
          <cell r="N162">
            <v>42883.79006900001</v>
          </cell>
          <cell r="O162">
            <v>59334.947810000005</v>
          </cell>
          <cell r="P162">
            <v>10142.877322</v>
          </cell>
          <cell r="Q162">
            <v>69477.825131999998</v>
          </cell>
          <cell r="R162">
            <v>75347.181769999981</v>
          </cell>
          <cell r="S162">
            <v>8010.4430949999987</v>
          </cell>
          <cell r="T162">
            <v>83357.624864999976</v>
          </cell>
          <cell r="U162">
            <v>41077.013900000005</v>
          </cell>
          <cell r="V162">
            <v>10351.251534999999</v>
          </cell>
          <cell r="W162">
            <v>51428.265435000008</v>
          </cell>
        </row>
        <row r="163">
          <cell r="B163" t="str">
            <v>West Indies, regional</v>
          </cell>
          <cell r="C163">
            <v>17143.189999999999</v>
          </cell>
          <cell r="D163">
            <v>33.86</v>
          </cell>
          <cell r="E163">
            <v>17177.05</v>
          </cell>
          <cell r="F163">
            <v>15852.87239</v>
          </cell>
          <cell r="G163">
            <v>280.58419999999995</v>
          </cell>
          <cell r="H163">
            <v>16133.45659</v>
          </cell>
          <cell r="I163">
            <v>13148.290270000001</v>
          </cell>
          <cell r="J163">
            <v>214.63665699999996</v>
          </cell>
          <cell r="K163">
            <v>13362.926927</v>
          </cell>
          <cell r="L163">
            <v>10999.256090000003</v>
          </cell>
          <cell r="M163">
            <v>191.042145</v>
          </cell>
          <cell r="N163">
            <v>11190.298235000002</v>
          </cell>
          <cell r="O163">
            <v>10096.76467</v>
          </cell>
          <cell r="P163">
            <v>669.11370327400004</v>
          </cell>
          <cell r="Q163">
            <v>10765.878373274001</v>
          </cell>
          <cell r="R163">
            <v>6279.9082199999993</v>
          </cell>
          <cell r="S163">
            <v>267.69555599999995</v>
          </cell>
          <cell r="T163">
            <v>6547.603775999999</v>
          </cell>
          <cell r="U163">
            <v>7772.1830800000025</v>
          </cell>
          <cell r="V163">
            <v>0</v>
          </cell>
          <cell r="W163">
            <v>7772.1830800000025</v>
          </cell>
        </row>
        <row r="164">
          <cell r="B164" t="str">
            <v>Yemen</v>
          </cell>
          <cell r="C164">
            <v>22621.89000000001</v>
          </cell>
          <cell r="D164">
            <v>806.66</v>
          </cell>
          <cell r="E164">
            <v>23428.55000000001</v>
          </cell>
          <cell r="F164">
            <v>38788.598209999989</v>
          </cell>
          <cell r="G164">
            <v>2598.0284099999999</v>
          </cell>
          <cell r="H164">
            <v>41386.626619999988</v>
          </cell>
          <cell r="I164">
            <v>37709.096969999999</v>
          </cell>
          <cell r="J164">
            <v>1348.0182649999999</v>
          </cell>
          <cell r="K164">
            <v>39057.115234999997</v>
          </cell>
          <cell r="L164">
            <v>37676.097040000001</v>
          </cell>
          <cell r="M164">
            <v>1878.8453910000003</v>
          </cell>
          <cell r="N164">
            <v>39554.942431000003</v>
          </cell>
          <cell r="O164">
            <v>93394.933670000013</v>
          </cell>
          <cell r="P164">
            <v>1751.0110473000004</v>
          </cell>
          <cell r="Q164">
            <v>95145.944717300008</v>
          </cell>
          <cell r="R164">
            <v>77665.407289999988</v>
          </cell>
          <cell r="S164">
            <v>4453.8068699999985</v>
          </cell>
          <cell r="T164">
            <v>82119.214159999989</v>
          </cell>
          <cell r="U164">
            <v>77866.219469999996</v>
          </cell>
          <cell r="V164">
            <v>4184.2348999999995</v>
          </cell>
          <cell r="W164">
            <v>82050.454369999992</v>
          </cell>
        </row>
        <row r="165">
          <cell r="B165" t="str">
            <v>Zambia</v>
          </cell>
          <cell r="C165">
            <v>50781.469999999994</v>
          </cell>
          <cell r="D165">
            <v>628.75999999999988</v>
          </cell>
          <cell r="E165">
            <v>51410.229999999996</v>
          </cell>
          <cell r="F165">
            <v>50276.176410000015</v>
          </cell>
          <cell r="G165">
            <v>1070.27306</v>
          </cell>
          <cell r="H165">
            <v>51346.449470000014</v>
          </cell>
          <cell r="I165">
            <v>55239.293720000001</v>
          </cell>
          <cell r="J165">
            <v>2520.6177809999999</v>
          </cell>
          <cell r="K165">
            <v>57759.911501000002</v>
          </cell>
          <cell r="L165">
            <v>51619.412879999996</v>
          </cell>
          <cell r="M165">
            <v>1558.0521049999995</v>
          </cell>
          <cell r="N165">
            <v>53177.464984999999</v>
          </cell>
          <cell r="O165">
            <v>57190.483609999996</v>
          </cell>
          <cell r="P165">
            <v>2657.673794201999</v>
          </cell>
          <cell r="Q165">
            <v>59848.157404201993</v>
          </cell>
          <cell r="R165">
            <v>80929.529690000039</v>
          </cell>
          <cell r="S165">
            <v>10129.947060999999</v>
          </cell>
          <cell r="T165">
            <v>91059.476751000038</v>
          </cell>
          <cell r="U165">
            <v>48144.464139999996</v>
          </cell>
          <cell r="V165">
            <v>2348.758797</v>
          </cell>
          <cell r="W165">
            <v>50493.222936999999</v>
          </cell>
        </row>
        <row r="166">
          <cell r="B166" t="str">
            <v>Zimbabwe</v>
          </cell>
          <cell r="C166">
            <v>67558.19</v>
          </cell>
          <cell r="D166">
            <v>3751.16</v>
          </cell>
          <cell r="E166">
            <v>71309.350000000006</v>
          </cell>
          <cell r="F166">
            <v>65166.270939999988</v>
          </cell>
          <cell r="G166">
            <v>4770.1971000000003</v>
          </cell>
          <cell r="H166">
            <v>69936.468039999992</v>
          </cell>
          <cell r="I166">
            <v>45838.956650000022</v>
          </cell>
          <cell r="J166">
            <v>2518.5090650000002</v>
          </cell>
          <cell r="K166">
            <v>48357.46571500002</v>
          </cell>
          <cell r="L166">
            <v>131719.53216000003</v>
          </cell>
          <cell r="M166">
            <v>7111.1581940000005</v>
          </cell>
          <cell r="N166">
            <v>138830.69035400002</v>
          </cell>
          <cell r="O166">
            <v>88732.666569999987</v>
          </cell>
          <cell r="P166">
            <v>5103.4921890000005</v>
          </cell>
          <cell r="Q166">
            <v>93836.158758999984</v>
          </cell>
          <cell r="R166">
            <v>95290.632470000011</v>
          </cell>
          <cell r="S166">
            <v>8732.9662270000026</v>
          </cell>
          <cell r="T166">
            <v>104023.59869700001</v>
          </cell>
          <cell r="U166">
            <v>86951.214069999973</v>
          </cell>
          <cell r="V166">
            <v>5944.5104180000008</v>
          </cell>
          <cell r="W166">
            <v>92895.724487999978</v>
          </cell>
        </row>
        <row r="167">
          <cell r="B167" t="str">
            <v>Total</v>
          </cell>
          <cell r="C167">
            <v>4066701.8256900054</v>
          </cell>
          <cell r="D167">
            <v>737331.32000000065</v>
          </cell>
          <cell r="E167">
            <v>4804033.1456900062</v>
          </cell>
          <cell r="F167">
            <v>4310178.3671599934</v>
          </cell>
          <cell r="G167">
            <v>879456.14372609963</v>
          </cell>
          <cell r="H167">
            <v>5189634.5108860927</v>
          </cell>
          <cell r="I167">
            <v>4498855.995550002</v>
          </cell>
          <cell r="J167">
            <v>760976.091768999</v>
          </cell>
          <cell r="K167">
            <v>5259832.0873190006</v>
          </cell>
          <cell r="L167">
            <v>4564068.5256159967</v>
          </cell>
          <cell r="M167">
            <v>995638.32695850474</v>
          </cell>
          <cell r="N167">
            <v>5559706.8525745012</v>
          </cell>
          <cell r="O167">
            <v>5778959.5349299982</v>
          </cell>
          <cell r="P167">
            <v>941905.42334276508</v>
          </cell>
          <cell r="Q167">
            <v>6720864.9582727635</v>
          </cell>
          <cell r="R167">
            <v>5858525.133340003</v>
          </cell>
          <cell r="S167">
            <v>963965.54561135999</v>
          </cell>
          <cell r="T167">
            <v>6822490.6789513631</v>
          </cell>
          <cell r="U167">
            <v>6260256.5945800198</v>
          </cell>
          <cell r="V167">
            <v>1403438.067466598</v>
          </cell>
          <cell r="W167">
            <v>7663694.6620466178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8">
          <cell r="B8" t="str">
            <v>BBC World Service</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3">
          <cell r="B53" t="str">
            <v>BBC World Service</v>
          </cell>
        </row>
      </sheetData>
      <sheetData sheetId="71"/>
      <sheetData sheetId="72"/>
      <sheetData sheetId="73"/>
      <sheetData sheetId="74"/>
      <sheetData sheetId="75">
        <row r="7">
          <cell r="B7" t="str">
            <v>Afghanistan</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6">
          <cell r="B6" t="str">
            <v>Afghanistan</v>
          </cell>
        </row>
      </sheetData>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124"/>
      <sheetData sheetId="125"/>
      <sheetData sheetId="126"/>
      <sheetData sheetId="127"/>
      <sheetData sheetId="128">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149"/>
      <sheetData sheetId="150"/>
      <sheetData sheetId="151"/>
      <sheetData sheetId="152"/>
      <sheetData sheetId="153"/>
      <sheetData sheetId="154"/>
      <sheetData sheetId="155"/>
      <sheetData sheetId="1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Table A2"/>
      <sheetName val="Table A3"/>
      <sheetName val="Table A4a"/>
      <sheetName val="Table A4b"/>
      <sheetName val="Table A4c"/>
      <sheetName val="Table A4d"/>
      <sheetName val="Table A4e"/>
      <sheetName val="Table A4f"/>
      <sheetName val="Table A4g"/>
      <sheetName val="Table A5"/>
      <sheetName val="Table A6"/>
      <sheetName val="Table A7"/>
      <sheetName val="Table A8"/>
      <sheetName val="Table A9"/>
      <sheetName val="Table 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Table A2"/>
      <sheetName val="Table A3"/>
      <sheetName val="Table A4a"/>
      <sheetName val="Table A4b"/>
      <sheetName val="Table A4c"/>
      <sheetName val="Table A4d"/>
      <sheetName val="Table A4e"/>
      <sheetName val="Table A4f"/>
      <sheetName val="Table A4g"/>
      <sheetName val="Table A5"/>
      <sheetName val="Table A6"/>
      <sheetName val="Table A7"/>
      <sheetName val="Table A8"/>
      <sheetName val="Table A9"/>
      <sheetName val="Table 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1"/>
      <sheetName val="Raw_Table_11"/>
      <sheetName val="Table_21"/>
      <sheetName val="Raw_Table_2_1"/>
      <sheetName val="Table_31"/>
      <sheetName val="Raw_Table_31"/>
      <sheetName val="Table_41"/>
      <sheetName val="Raw_Table_41"/>
      <sheetName val="Table_4b1"/>
      <sheetName val="Raw_Table_4b1"/>
      <sheetName val="Table_51"/>
      <sheetName val="Raw_Table_51"/>
      <sheetName val="Table_61"/>
      <sheetName val="Raw_Table_61"/>
      <sheetName val="Table_71"/>
      <sheetName val="Raw_Table_71"/>
      <sheetName val="Table_81"/>
      <sheetName val="Raw_Table_81"/>
      <sheetName val="Table_91"/>
      <sheetName val="Raw_Table_91"/>
      <sheetName val="Table_101"/>
      <sheetName val="Raw_Table_101"/>
      <sheetName val="Table_C2_1"/>
      <sheetName val="Table_C31"/>
      <sheetName val="Raw_C31"/>
      <sheetName val="Table_C41"/>
      <sheetName val="Raw_C41"/>
      <sheetName val="Table_C51"/>
      <sheetName val="Raw_C51"/>
      <sheetName val="Table_C61"/>
      <sheetName val="Raw_C61"/>
      <sheetName val="Table_C71"/>
      <sheetName val="Raw_C71"/>
      <sheetName val="Table_C81"/>
      <sheetName val="Raw_C81"/>
      <sheetName val="Table_C91"/>
      <sheetName val="Raw_C91"/>
      <sheetName val="Table_C101"/>
      <sheetName val="Raw_C101"/>
      <sheetName val="Table_C111"/>
      <sheetName val="Raw_C111"/>
      <sheetName val="Table_1"/>
      <sheetName val="Raw_Table_1"/>
      <sheetName val="Table_2"/>
      <sheetName val="Raw_Table_2_"/>
      <sheetName val="Table_3"/>
      <sheetName val="Raw_Table_3"/>
      <sheetName val="Table_4"/>
      <sheetName val="Raw_Table_4"/>
      <sheetName val="Table_4b"/>
      <sheetName val="Raw_Table_4b"/>
      <sheetName val="Table_5"/>
      <sheetName val="Raw_Table_5"/>
      <sheetName val="Table_6"/>
      <sheetName val="Raw_Table_6"/>
      <sheetName val="Table_7"/>
      <sheetName val="Raw_Table_7"/>
      <sheetName val="Table_8"/>
      <sheetName val="Raw_Table_8"/>
      <sheetName val="Table_9"/>
      <sheetName val="Raw_Table_9"/>
      <sheetName val="Table_10"/>
      <sheetName val="Raw_Table_10"/>
      <sheetName val="Table_C2_"/>
      <sheetName val="Table_C3"/>
      <sheetName val="Raw_C3"/>
      <sheetName val="Table_C4"/>
      <sheetName val="Raw_C4"/>
      <sheetName val="Table_C5"/>
      <sheetName val="Raw_C5"/>
      <sheetName val="Table_C6"/>
      <sheetName val="Raw_C6"/>
      <sheetName val="Table_C7"/>
      <sheetName val="Raw_C7"/>
      <sheetName val="Table_C8"/>
      <sheetName val="Raw_C8"/>
      <sheetName val="Table_C9"/>
      <sheetName val="Raw_C9"/>
      <sheetName val="Table_C10"/>
      <sheetName val="Raw_C10"/>
      <sheetName val="Table_C11"/>
      <sheetName val="Raw_C11"/>
      <sheetName val="Table 1"/>
      <sheetName val="Raw Table 1"/>
      <sheetName val="Table 2"/>
      <sheetName val="Raw Table 2 "/>
      <sheetName val="Table 3"/>
      <sheetName val="Raw Table 3"/>
      <sheetName val="Table 4"/>
      <sheetName val="Raw Table 4"/>
      <sheetName val="Table 4b"/>
      <sheetName val="Raw Table 4b"/>
      <sheetName val="Table 5"/>
      <sheetName val="Raw Table 5"/>
      <sheetName val="Table 6"/>
      <sheetName val="Raw Table 6"/>
      <sheetName val="Table 7"/>
      <sheetName val="Raw Table 7"/>
      <sheetName val="Table 8"/>
      <sheetName val="Raw Table 8"/>
      <sheetName val="Table 9"/>
      <sheetName val="Raw Table 9"/>
      <sheetName val="Table 10"/>
      <sheetName val="Raw Table 10"/>
      <sheetName val="Table C2 "/>
      <sheetName val="Table C3"/>
      <sheetName val="Raw C3"/>
      <sheetName val="Table C4"/>
      <sheetName val="Raw C4"/>
      <sheetName val="Table C5"/>
      <sheetName val="Raw C5"/>
      <sheetName val="Table C6"/>
      <sheetName val="Raw C6"/>
      <sheetName val="Table C7"/>
      <sheetName val="Raw C7"/>
      <sheetName val="Table C8"/>
      <sheetName val="Raw C8"/>
      <sheetName val="Table C9"/>
      <sheetName val="Raw C9"/>
      <sheetName val="Table C10"/>
      <sheetName val="Raw C10"/>
      <sheetName val="Table C11"/>
      <sheetName val="Raw C11"/>
      <sheetName val="Table_12"/>
      <sheetName val="Raw_Table_12"/>
      <sheetName val="Table_22"/>
      <sheetName val="Raw_Table_2_2"/>
      <sheetName val="Table_32"/>
      <sheetName val="Raw_Table_32"/>
      <sheetName val="Table_42"/>
      <sheetName val="Raw_Table_42"/>
      <sheetName val="Table_4b2"/>
      <sheetName val="Raw_Table_4b2"/>
      <sheetName val="Table_52"/>
      <sheetName val="Raw_Table_52"/>
      <sheetName val="Table_62"/>
      <sheetName val="Raw_Table_62"/>
      <sheetName val="Table_72"/>
      <sheetName val="Raw_Table_72"/>
      <sheetName val="Table_82"/>
      <sheetName val="Raw_Table_82"/>
      <sheetName val="Table_92"/>
      <sheetName val="Raw_Table_92"/>
      <sheetName val="Table_102"/>
      <sheetName val="Raw_Table_102"/>
      <sheetName val="Table_C2_2"/>
      <sheetName val="Table_C32"/>
      <sheetName val="Raw_C32"/>
      <sheetName val="Table_C42"/>
      <sheetName val="Raw_C42"/>
      <sheetName val="Table_C52"/>
      <sheetName val="Raw_C52"/>
      <sheetName val="Table_C62"/>
      <sheetName val="Raw_C62"/>
      <sheetName val="Table_C72"/>
      <sheetName val="Raw_C72"/>
      <sheetName val="Table_C82"/>
      <sheetName val="Raw_C82"/>
      <sheetName val="Table_C92"/>
      <sheetName val="Raw_C92"/>
      <sheetName val="Table_C102"/>
      <sheetName val="Raw_C102"/>
      <sheetName val="Table_C112"/>
      <sheetName val="Raw_C112"/>
    </sheetNames>
    <sheetDataSet>
      <sheetData sheetId="0"/>
      <sheetData sheetId="1"/>
      <sheetData sheetId="2"/>
      <sheetData sheetId="3"/>
      <sheetData sheetId="4"/>
      <sheetData sheetId="5"/>
      <sheetData sheetId="6">
        <row r="7">
          <cell r="B7" t="str">
            <v>BBC World Service</v>
          </cell>
        </row>
      </sheetData>
      <sheetData sheetId="7"/>
      <sheetData sheetId="8">
        <row r="6">
          <cell r="C6">
            <v>8614269.1496234816</v>
          </cell>
        </row>
      </sheetData>
      <sheetData sheetId="9"/>
      <sheetData sheetId="10">
        <row r="6">
          <cell r="B6" t="str">
            <v>Cabinet Office</v>
          </cell>
        </row>
      </sheetData>
      <sheetData sheetId="11"/>
      <sheetData sheetId="12">
        <row r="8">
          <cell r="B8" t="str">
            <v>Africa</v>
          </cell>
        </row>
      </sheetData>
      <sheetData sheetId="13"/>
      <sheetData sheetId="14">
        <row r="2">
          <cell r="A2">
            <v>0</v>
          </cell>
        </row>
      </sheetData>
      <sheetData sheetId="15"/>
      <sheetData sheetId="16">
        <row r="9">
          <cell r="B9" t="str">
            <v>Least Developed Country</v>
          </cell>
        </row>
      </sheetData>
      <sheetData sheetId="17"/>
      <sheetData sheetId="18">
        <row r="5">
          <cell r="B5" t="str">
            <v>Admin</v>
          </cell>
        </row>
      </sheetData>
      <sheetData sheetId="19"/>
      <sheetData sheetId="20">
        <row r="7">
          <cell r="B7" t="str">
            <v>International Development Association2</v>
          </cell>
        </row>
      </sheetData>
      <sheetData sheetId="21"/>
      <sheetData sheetId="22">
        <row r="9">
          <cell r="B9" t="str">
            <v>BBC World Service</v>
          </cell>
        </row>
      </sheetData>
      <sheetData sheetId="23"/>
      <sheetData sheetId="24"/>
      <sheetData sheetId="25">
        <row r="10">
          <cell r="A10" t="str">
            <v>All Donors, Total</v>
          </cell>
        </row>
      </sheetData>
      <sheetData sheetId="26"/>
      <sheetData sheetId="27">
        <row r="2">
          <cell r="A2" t="str">
            <v>Australia</v>
          </cell>
        </row>
      </sheetData>
      <sheetData sheetId="28"/>
      <sheetData sheetId="29">
        <row r="3">
          <cell r="A3" t="str">
            <v>Australia</v>
          </cell>
        </row>
      </sheetData>
      <sheetData sheetId="30"/>
      <sheetData sheetId="31">
        <row r="10">
          <cell r="A10" t="str">
            <v>Afghanistan</v>
          </cell>
        </row>
      </sheetData>
      <sheetData sheetId="32"/>
      <sheetData sheetId="33">
        <row r="8">
          <cell r="B8" t="str">
            <v>Africa</v>
          </cell>
        </row>
      </sheetData>
      <sheetData sheetId="34">
        <row r="6">
          <cell r="A6" t="str">
            <v>Afghanistan</v>
          </cell>
        </row>
      </sheetData>
      <sheetData sheetId="35">
        <row r="8">
          <cell r="B8" t="str">
            <v>Afghanistan</v>
          </cell>
        </row>
      </sheetData>
      <sheetData sheetId="36"/>
      <sheetData sheetId="37"/>
      <sheetData sheetId="38"/>
      <sheetData sheetId="39">
        <row r="5">
          <cell r="B5" t="str">
            <v>Administrative Costs of Donors</v>
          </cell>
        </row>
      </sheetData>
      <sheetData sheetId="40"/>
      <sheetData sheetId="41">
        <row r="7">
          <cell r="B7" t="str">
            <v>Administrative Costs of Donors</v>
          </cell>
        </row>
      </sheetData>
      <sheetData sheetId="42"/>
      <sheetData sheetId="43"/>
      <sheetData sheetId="44"/>
      <sheetData sheetId="45"/>
      <sheetData sheetId="46"/>
      <sheetData sheetId="47">
        <row r="7">
          <cell r="B7" t="str">
            <v>BBC World Service</v>
          </cell>
        </row>
      </sheetData>
      <sheetData sheetId="48"/>
      <sheetData sheetId="49">
        <row r="6">
          <cell r="C6">
            <v>8614269.1496234816</v>
          </cell>
        </row>
      </sheetData>
      <sheetData sheetId="50"/>
      <sheetData sheetId="51">
        <row r="6">
          <cell r="B6" t="str">
            <v>Cabinet Office</v>
          </cell>
        </row>
      </sheetData>
      <sheetData sheetId="52"/>
      <sheetData sheetId="53">
        <row r="8">
          <cell r="B8" t="str">
            <v>Africa</v>
          </cell>
        </row>
      </sheetData>
      <sheetData sheetId="54"/>
      <sheetData sheetId="55">
        <row r="2">
          <cell r="A2">
            <v>0</v>
          </cell>
        </row>
      </sheetData>
      <sheetData sheetId="56"/>
      <sheetData sheetId="57">
        <row r="9">
          <cell r="B9" t="str">
            <v>Least Developed Country</v>
          </cell>
        </row>
      </sheetData>
      <sheetData sheetId="58"/>
      <sheetData sheetId="59">
        <row r="5">
          <cell r="B5" t="str">
            <v>Admin</v>
          </cell>
        </row>
      </sheetData>
      <sheetData sheetId="60"/>
      <sheetData sheetId="61">
        <row r="7">
          <cell r="B7" t="str">
            <v>International Development Association2</v>
          </cell>
        </row>
      </sheetData>
      <sheetData sheetId="62"/>
      <sheetData sheetId="63">
        <row r="9">
          <cell r="B9" t="str">
            <v>BBC World Service</v>
          </cell>
        </row>
      </sheetData>
      <sheetData sheetId="64"/>
      <sheetData sheetId="65"/>
      <sheetData sheetId="66">
        <row r="10">
          <cell r="A10" t="str">
            <v>All Donors, Total</v>
          </cell>
        </row>
      </sheetData>
      <sheetData sheetId="67"/>
      <sheetData sheetId="68">
        <row r="2">
          <cell r="A2" t="str">
            <v>Australia</v>
          </cell>
        </row>
      </sheetData>
      <sheetData sheetId="69"/>
      <sheetData sheetId="70">
        <row r="3">
          <cell r="A3" t="str">
            <v>Australia</v>
          </cell>
        </row>
      </sheetData>
      <sheetData sheetId="71"/>
      <sheetData sheetId="72">
        <row r="10">
          <cell r="A10" t="str">
            <v>Afghanistan</v>
          </cell>
        </row>
      </sheetData>
      <sheetData sheetId="73"/>
      <sheetData sheetId="74">
        <row r="8">
          <cell r="B8" t="str">
            <v>Africa</v>
          </cell>
        </row>
      </sheetData>
      <sheetData sheetId="75">
        <row r="6">
          <cell r="A6" t="str">
            <v>Afghanistan</v>
          </cell>
        </row>
      </sheetData>
      <sheetData sheetId="76">
        <row r="8">
          <cell r="B8" t="str">
            <v>Afghanistan</v>
          </cell>
        </row>
      </sheetData>
      <sheetData sheetId="77"/>
      <sheetData sheetId="78"/>
      <sheetData sheetId="79"/>
      <sheetData sheetId="80">
        <row r="5">
          <cell r="B5" t="str">
            <v>Administrative Costs of Donors</v>
          </cell>
        </row>
      </sheetData>
      <sheetData sheetId="81"/>
      <sheetData sheetId="82">
        <row r="7">
          <cell r="B7" t="str">
            <v>Administrative Costs of Donors</v>
          </cell>
        </row>
      </sheetData>
      <sheetData sheetId="83"/>
      <sheetData sheetId="84"/>
      <sheetData sheetId="85"/>
      <sheetData sheetId="86"/>
      <sheetData sheetId="87"/>
      <sheetData sheetId="88">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1.6396092624447896E-3</v>
          </cell>
          <cell r="Q7">
            <v>23653.232133106299</v>
          </cell>
          <cell r="R7">
            <v>1.7677281138561234E-3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103366.40747999986</v>
          </cell>
          <cell r="J8">
            <v>1.1743621694660944E-2</v>
          </cell>
          <cell r="K8">
            <v>99844.103599999944</v>
          </cell>
          <cell r="L8">
            <v>8.7529872077912636E-3</v>
          </cell>
          <cell r="M8">
            <v>41994.319985000053</v>
          </cell>
          <cell r="N8">
            <v>3.5891133312358063E-3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1.8608803967599076E-4</v>
          </cell>
          <cell r="M9">
            <v>1949.9188699999997</v>
          </cell>
          <cell r="N9">
            <v>1.6665300958903595E-4</v>
          </cell>
          <cell r="O9">
            <v>2104.6490000000008</v>
          </cell>
          <cell r="P9">
            <v>1.7342773473831899E-4</v>
          </cell>
          <cell r="Q9">
            <v>1848.3782200000001</v>
          </cell>
          <cell r="R9">
            <v>1.3813884403392267E-4</v>
          </cell>
        </row>
        <row r="10">
          <cell r="B10" t="str">
            <v>Conflict Pool/Conflict, Stability and Security Fund (CSSF)6,7</v>
          </cell>
          <cell r="C10">
            <v>0</v>
          </cell>
          <cell r="D10">
            <v>0</v>
          </cell>
          <cell r="E10">
            <v>0</v>
          </cell>
          <cell r="F10">
            <v>0</v>
          </cell>
          <cell r="G10">
            <v>0</v>
          </cell>
          <cell r="H10">
            <v>0</v>
          </cell>
          <cell r="I10">
            <v>187649.89780240005</v>
          </cell>
          <cell r="J10">
            <v>2.1319202868297048E-2</v>
          </cell>
          <cell r="K10">
            <v>198045.74191070002</v>
          </cell>
          <cell r="L10">
            <v>1.7361985164859435E-2</v>
          </cell>
          <cell r="M10">
            <v>180129.78880700006</v>
          </cell>
          <cell r="N10">
            <v>1.5395087397315156E-2</v>
          </cell>
          <cell r="O10">
            <v>324142.43565299991</v>
          </cell>
          <cell r="P10">
            <v>2.6710053955724247E-2</v>
          </cell>
          <cell r="Q10">
            <v>600923.66367237014</v>
          </cell>
          <cell r="R10">
            <v>4.4910126809615265E-2</v>
          </cell>
        </row>
        <row r="11">
          <cell r="B11" t="str">
            <v>Department for Business, Innovation and Skills</v>
          </cell>
          <cell r="C11">
            <v>0</v>
          </cell>
          <cell r="D11">
            <v>0</v>
          </cell>
          <cell r="E11">
            <v>0</v>
          </cell>
          <cell r="F11">
            <v>0</v>
          </cell>
          <cell r="G11">
            <v>0</v>
          </cell>
          <cell r="H11">
            <v>0</v>
          </cell>
          <cell r="I11">
            <v>41962.811042499998</v>
          </cell>
          <cell r="J11">
            <v>4.7674615974538023E-3</v>
          </cell>
          <cell r="K11">
            <v>31044.230153999997</v>
          </cell>
          <cell r="L11">
            <v>2.7215402774540005E-3</v>
          </cell>
          <cell r="M11">
            <v>74475.67730000001</v>
          </cell>
          <cell r="N11">
            <v>6.365185728587186E-3</v>
          </cell>
          <cell r="O11">
            <v>191231.73311400009</v>
          </cell>
          <cell r="P11">
            <v>1.5757917963538721E-2</v>
          </cell>
          <cell r="Q11">
            <v>376467.83304390055</v>
          </cell>
          <cell r="R11">
            <v>2.8135384149159805E-2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9.1510981884507982E-5</v>
          </cell>
          <cell r="M12">
            <v>0</v>
          </cell>
          <cell r="N12">
            <v>0</v>
          </cell>
          <cell r="O12">
            <v>729.18399999999997</v>
          </cell>
          <cell r="P12">
            <v>6.008637512831183E-5</v>
          </cell>
          <cell r="Q12">
            <v>1516.2488799999999</v>
          </cell>
          <cell r="R12">
            <v>1.1331710430505393E-4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21611</v>
          </cell>
          <cell r="P13">
            <v>1.7807942205231423E-3</v>
          </cell>
          <cell r="Q13">
            <v>28265</v>
          </cell>
          <cell r="R13">
            <v>2.1123893283155133E-3</v>
          </cell>
        </row>
        <row r="14">
          <cell r="B14" t="str">
            <v>Department for Environment Food and Rural Affairs</v>
          </cell>
          <cell r="C14">
            <v>0</v>
          </cell>
          <cell r="D14">
            <v>0</v>
          </cell>
          <cell r="E14">
            <v>0</v>
          </cell>
          <cell r="F14">
            <v>0</v>
          </cell>
          <cell r="G14">
            <v>0</v>
          </cell>
          <cell r="H14">
            <v>0</v>
          </cell>
          <cell r="I14">
            <v>22417.229160000006</v>
          </cell>
          <cell r="J14">
            <v>2.5468570023438174E-3</v>
          </cell>
          <cell r="K14">
            <v>40112.708960000004</v>
          </cell>
          <cell r="L14">
            <v>3.5165424470467604E-3</v>
          </cell>
          <cell r="M14">
            <v>57497.488230000017</v>
          </cell>
          <cell r="N14">
            <v>4.914116994693055E-3</v>
          </cell>
          <cell r="O14">
            <v>56922.233745999991</v>
          </cell>
          <cell r="P14">
            <v>4.6905180174052173E-3</v>
          </cell>
          <cell r="Q14">
            <v>67393.151799999963</v>
          </cell>
          <cell r="R14">
            <v>5.0366380563901421E-3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0.87804677456766489</v>
          </cell>
          <cell r="M15">
            <v>10084465.066923991</v>
          </cell>
          <cell r="N15">
            <v>0.86188532218183123</v>
          </cell>
          <cell r="O15">
            <v>9772056.767351009</v>
          </cell>
          <cell r="P15">
            <v>0.80523910110234309</v>
          </cell>
          <cell r="Q15">
            <v>9873964.0859259889</v>
          </cell>
          <cell r="R15">
            <v>0.73793229659581472</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8.3291375761430063E-4</v>
          </cell>
          <cell r="M16">
            <v>7905.8573999999999</v>
          </cell>
          <cell r="N16">
            <v>6.7568705004211337E-4</v>
          </cell>
          <cell r="O16">
            <v>8537.0959999999995</v>
          </cell>
          <cell r="P16">
            <v>7.0347560116844354E-4</v>
          </cell>
          <cell r="Q16">
            <v>23999.75203</v>
          </cell>
          <cell r="R16">
            <v>1.793625334172672E-3</v>
          </cell>
        </row>
        <row r="17">
          <cell r="B17" t="str">
            <v>Department of Energy and Climate Change</v>
          </cell>
          <cell r="C17">
            <v>163524.70000000001</v>
          </cell>
          <cell r="D17">
            <v>2.2397648572637659E-2</v>
          </cell>
          <cell r="E17">
            <v>259708.52148299996</v>
          </cell>
          <cell r="F17">
            <v>3.0450837015961595E-2</v>
          </cell>
          <cell r="G17">
            <v>143655.193</v>
          </cell>
          <cell r="H17">
            <v>1.6648680970004895E-2</v>
          </cell>
          <cell r="I17">
            <v>246375.87186499999</v>
          </cell>
          <cell r="J17">
            <v>2.7991154035556919E-2</v>
          </cell>
          <cell r="K17">
            <v>408409.05889700004</v>
          </cell>
          <cell r="L17">
            <v>3.5803809530836554E-2</v>
          </cell>
          <cell r="M17">
            <v>195241.32700000002</v>
          </cell>
          <cell r="N17">
            <v>1.6686619757009233E-2</v>
          </cell>
          <cell r="O17">
            <v>335986.54800199997</v>
          </cell>
          <cell r="P17">
            <v>2.7686035021770524E-2</v>
          </cell>
          <cell r="Q17">
            <v>319247.45199999999</v>
          </cell>
          <cell r="R17">
            <v>2.3859009753996786E-2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1.0220516022872454E-3</v>
          </cell>
          <cell r="M18">
            <v>11498.8</v>
          </cell>
          <cell r="N18">
            <v>9.8276377348069203E-4</v>
          </cell>
          <cell r="O18">
            <v>31824.829119999999</v>
          </cell>
          <cell r="P18">
            <v>2.6224363410315395E-3</v>
          </cell>
          <cell r="Q18">
            <v>45667.454424399999</v>
          </cell>
          <cell r="R18">
            <v>3.4129645631501022E-3</v>
          </cell>
        </row>
        <row r="19">
          <cell r="B19" t="str">
            <v>Export Credits Guarantee Department9</v>
          </cell>
          <cell r="C19">
            <v>7237.4999999999991</v>
          </cell>
          <cell r="D19">
            <v>9.9130578771564797E-4</v>
          </cell>
          <cell r="E19">
            <v>54146.820568999996</v>
          </cell>
          <cell r="F19">
            <v>6.3487173954246403E-3</v>
          </cell>
          <cell r="G19">
            <v>91003.674759999994</v>
          </cell>
          <cell r="H19">
            <v>1.0546720355436972E-2</v>
          </cell>
          <cell r="I19">
            <v>19713.503863000002</v>
          </cell>
          <cell r="J19">
            <v>2.2396824779665784E-3</v>
          </cell>
          <cell r="K19">
            <v>30394.130879000004</v>
          </cell>
          <cell r="L19">
            <v>2.6645483226695084E-3</v>
          </cell>
          <cell r="M19">
            <v>3232.4832779999997</v>
          </cell>
          <cell r="N19">
            <v>2.7626947716287935E-4</v>
          </cell>
          <cell r="O19">
            <v>0</v>
          </cell>
          <cell r="P19">
            <v>0</v>
          </cell>
          <cell r="Q19">
            <v>2248.8535499999998</v>
          </cell>
          <cell r="R19">
            <v>1.6806843233555481E-4</v>
          </cell>
        </row>
        <row r="20">
          <cell r="B20" t="str">
            <v>Foreign &amp; Commonwealth Office</v>
          </cell>
          <cell r="C20">
            <v>276295.29999999976</v>
          </cell>
          <cell r="D20">
            <v>3.7843610363886851E-2</v>
          </cell>
          <cell r="E20">
            <v>300508.37191423023</v>
          </cell>
          <cell r="F20">
            <v>3.5234621501209332E-2</v>
          </cell>
          <cell r="G20">
            <v>320979.08803399996</v>
          </cell>
          <cell r="H20">
            <v>3.7199340470213151E-2</v>
          </cell>
          <cell r="I20">
            <v>281989.29021099996</v>
          </cell>
          <cell r="J20">
            <v>3.2037251046232694E-2</v>
          </cell>
          <cell r="K20">
            <v>295482.50581209658</v>
          </cell>
          <cell r="L20">
            <v>2.5903929228119092E-2</v>
          </cell>
          <cell r="M20">
            <v>365811.67746136105</v>
          </cell>
          <cell r="N20">
            <v>3.1264694100708687E-2</v>
          </cell>
          <cell r="O20">
            <v>390744.35583999992</v>
          </cell>
          <cell r="P20">
            <v>3.2198199554944698E-2</v>
          </cell>
          <cell r="Q20">
            <v>504385.62688402348</v>
          </cell>
          <cell r="R20">
            <v>3.7695341078561526E-2</v>
          </cell>
        </row>
        <row r="21">
          <cell r="B21" t="str">
            <v>Gift Aid</v>
          </cell>
          <cell r="C21">
            <v>43900</v>
          </cell>
          <cell r="D21">
            <v>6.0128945189246216E-3</v>
          </cell>
          <cell r="E21">
            <v>47109.064330000001</v>
          </cell>
          <cell r="F21">
            <v>5.5235401275856109E-3</v>
          </cell>
          <cell r="G21">
            <v>65000</v>
          </cell>
          <cell r="H21">
            <v>7.5330674822894732E-3</v>
          </cell>
          <cell r="I21">
            <v>91000</v>
          </cell>
          <cell r="J21">
            <v>1.0338654503600896E-2</v>
          </cell>
          <cell r="K21">
            <v>91287</v>
          </cell>
          <cell r="L21">
            <v>8.0028155336920818E-3</v>
          </cell>
          <cell r="M21">
            <v>105500</v>
          </cell>
          <cell r="N21">
            <v>9.0167302763951903E-3</v>
          </cell>
          <cell r="O21">
            <v>104895</v>
          </cell>
          <cell r="P21">
            <v>8.6435801102112339E-3</v>
          </cell>
          <cell r="Q21">
            <v>89586.000000000015</v>
          </cell>
          <cell r="R21">
            <v>6.695224141746811E-3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3.9456569146216074E-5</v>
          </cell>
          <cell r="Q22">
            <v>73006.782499000008</v>
          </cell>
          <cell r="R22">
            <v>5.4561736510008625E-3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1805.7927899999993</v>
          </cell>
          <cell r="P23">
            <v>1.4880132172941367E-4</v>
          </cell>
          <cell r="Q23">
            <v>9295.0842899999952</v>
          </cell>
          <cell r="R23">
            <v>6.9466962179335473E-4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2.9051337259035359E-3</v>
          </cell>
          <cell r="M24">
            <v>135603.21399999998</v>
          </cell>
          <cell r="N24">
            <v>1.1589550760666313E-2</v>
          </cell>
          <cell r="O24">
            <v>221839.166</v>
          </cell>
          <cell r="P24">
            <v>1.8280038161051036E-2</v>
          </cell>
          <cell r="Q24">
            <v>359631.47037000011</v>
          </cell>
          <cell r="R24">
            <v>2.6877115872492658E-2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9.8750197906528649E-3</v>
          </cell>
          <cell r="Q25">
            <v>446318.49661999999</v>
          </cell>
          <cell r="R25">
            <v>3.3355684744026587E-2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2.6380029134110187E-4</v>
          </cell>
          <cell r="M26">
            <v>2158.5069999999996</v>
          </cell>
          <cell r="N26">
            <v>1.8448033572237868E-4</v>
          </cell>
          <cell r="O26">
            <v>9383.3579799999989</v>
          </cell>
          <cell r="P26">
            <v>7.7320946091729691E-4</v>
          </cell>
          <cell r="Q26">
            <v>5110.7765523422913</v>
          </cell>
          <cell r="R26">
            <v>3.8195470895358247E-4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1.0846193912397224E-2</v>
          </cell>
          <cell r="M28">
            <v>418300.43800000002</v>
          </cell>
          <cell r="N28">
            <v>3.5750731980511562E-2</v>
          </cell>
          <cell r="O28">
            <v>509487.36099999998</v>
          </cell>
          <cell r="P28">
            <v>4.1982885933015017E-2</v>
          </cell>
          <cell r="Q28">
            <v>477596.75099999999</v>
          </cell>
          <cell r="R28">
            <v>3.5693270123847924E-2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4.1354701391239673E-6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2.803957816841336E-3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9.8848153612590738E-4</v>
          </cell>
          <cell r="M31">
            <v>11674.921269999992</v>
          </cell>
          <cell r="N31">
            <v>9.9781626625345126E-4</v>
          </cell>
          <cell r="O31">
            <v>11019.208420000003</v>
          </cell>
          <cell r="P31">
            <v>9.0800715696061948E-4</v>
          </cell>
          <cell r="Q31">
            <v>11800.133439999998</v>
          </cell>
          <cell r="R31">
            <v>8.8188487356642567E-4</v>
          </cell>
        </row>
        <row r="32">
          <cell r="B32" t="str">
            <v>Welsh Government</v>
          </cell>
          <cell r="C32">
            <v>0</v>
          </cell>
          <cell r="D32">
            <v>0</v>
          </cell>
          <cell r="E32">
            <v>0</v>
          </cell>
          <cell r="F32">
            <v>0</v>
          </cell>
          <cell r="G32">
            <v>0</v>
          </cell>
          <cell r="H32">
            <v>0</v>
          </cell>
          <cell r="I32">
            <v>972.40300000000002</v>
          </cell>
          <cell r="J32">
            <v>1.1047624895895629E-4</v>
          </cell>
          <cell r="K32">
            <v>1014</v>
          </cell>
          <cell r="L32">
            <v>8.8893872634260862E-5</v>
          </cell>
          <cell r="M32">
            <v>1032.5</v>
          </cell>
          <cell r="N32">
            <v>8.8244303415905537E-5</v>
          </cell>
          <cell r="O32">
            <v>1060</v>
          </cell>
          <cell r="P32">
            <v>8.7346345553400157E-5</v>
          </cell>
          <cell r="Q32">
            <v>1082.5</v>
          </cell>
          <cell r="R32">
            <v>8.0900811884010014E-5</v>
          </cell>
        </row>
        <row r="33">
          <cell r="B33" t="str">
            <v>Total</v>
          </cell>
          <cell r="C33">
            <v>7300976.237290008</v>
          </cell>
          <cell r="D33">
            <v>1</v>
          </cell>
          <cell r="E33">
            <v>8528781.0429272279</v>
          </cell>
          <cell r="F33">
            <v>1</v>
          </cell>
          <cell r="G33">
            <v>8628623.0878480077</v>
          </cell>
          <cell r="H33">
            <v>1</v>
          </cell>
          <cell r="I33">
            <v>8801919.0474258717</v>
          </cell>
          <cell r="J33">
            <v>1</v>
          </cell>
          <cell r="K33">
            <v>11406860.450010264</v>
          </cell>
          <cell r="L33">
            <v>1</v>
          </cell>
          <cell r="M33">
            <v>11700471.985525331</v>
          </cell>
          <cell r="N33">
            <v>1</v>
          </cell>
          <cell r="O33">
            <v>12135596.438341629</v>
          </cell>
          <cell r="P33">
            <v>1</v>
          </cell>
          <cell r="Q33">
            <v>13380582.651655134</v>
          </cell>
          <cell r="R33">
            <v>1</v>
          </cell>
        </row>
      </sheetData>
      <sheetData sheetId="89"/>
      <sheetData sheetId="90">
        <row r="6">
          <cell r="B6"/>
          <cell r="C6">
            <v>8614269.1496234816</v>
          </cell>
          <cell r="D6">
            <v>0.97868079713170397</v>
          </cell>
          <cell r="E6">
            <v>11208814.708099553</v>
          </cell>
          <cell r="F6">
            <v>0.98263801483513957</v>
          </cell>
          <cell r="G6">
            <v>11520342.196718358</v>
          </cell>
          <cell r="H6">
            <v>0.98460491260268712</v>
          </cell>
          <cell r="I6">
            <v>11811454.002688639</v>
          </cell>
          <cell r="J6">
            <v>0.97328994604427654</v>
          </cell>
          <cell r="K6">
            <v>12779658.987982767</v>
          </cell>
          <cell r="L6">
            <v>0.95508987319038496</v>
          </cell>
        </row>
        <row r="7">
          <cell r="B7" t="str">
            <v>Crown Prosecution Service</v>
          </cell>
          <cell r="C7">
            <v>0</v>
          </cell>
          <cell r="D7">
            <v>0</v>
          </cell>
          <cell r="E7">
            <v>0</v>
          </cell>
          <cell r="F7">
            <v>0</v>
          </cell>
          <cell r="G7">
            <v>0</v>
          </cell>
          <cell r="H7">
            <v>0</v>
          </cell>
          <cell r="I7">
            <v>894.68100000000004</v>
          </cell>
          <cell r="J7">
            <v>7.3723694137793968E-5</v>
          </cell>
          <cell r="K7">
            <v>1492.77</v>
          </cell>
          <cell r="L7">
            <v>1.1156240642595256E-4</v>
          </cell>
        </row>
        <row r="8">
          <cell r="B8" t="str">
            <v>CPS (managing) NCA (accounting)</v>
          </cell>
          <cell r="C8">
            <v>0</v>
          </cell>
          <cell r="D8">
            <v>0</v>
          </cell>
          <cell r="E8">
            <v>0</v>
          </cell>
          <cell r="F8">
            <v>0</v>
          </cell>
          <cell r="G8">
            <v>0</v>
          </cell>
          <cell r="H8">
            <v>0</v>
          </cell>
          <cell r="I8">
            <v>84.926000000000002</v>
          </cell>
          <cell r="J8">
            <v>6.9980903230830767E-6</v>
          </cell>
          <cell r="K8">
            <v>0</v>
          </cell>
          <cell r="L8">
            <v>0</v>
          </cell>
        </row>
        <row r="9">
          <cell r="B9" t="str">
            <v>Department for International Development</v>
          </cell>
          <cell r="C9">
            <v>11394.572149999998</v>
          </cell>
          <cell r="D9">
            <v>1.2945554359912398E-3</v>
          </cell>
          <cell r="E9">
            <v>13853.147370000001</v>
          </cell>
          <cell r="F9">
            <v>1.214457512714424E-3</v>
          </cell>
          <cell r="G9">
            <v>29379.491750000001</v>
          </cell>
          <cell r="H9">
            <v>2.5109663769414953E-3</v>
          </cell>
          <cell r="I9">
            <v>68680.548974999998</v>
          </cell>
          <cell r="J9">
            <v>5.6594292109128043E-3</v>
          </cell>
          <cell r="K9">
            <v>121546.27232999999</v>
          </cell>
          <cell r="L9">
            <v>9.0837802429302381E-3</v>
          </cell>
        </row>
        <row r="10">
          <cell r="B10" t="str">
            <v>Foreign and Commonwealth Office</v>
          </cell>
          <cell r="C10">
            <v>176002.65105239989</v>
          </cell>
          <cell r="D10">
            <v>1.9995940669764737E-2</v>
          </cell>
          <cell r="E10">
            <v>182692.40204070017</v>
          </cell>
          <cell r="F10">
            <v>1.6016010964746728E-2</v>
          </cell>
          <cell r="G10">
            <v>149211.67172700004</v>
          </cell>
          <cell r="H10">
            <v>1.2752619886752432E-2</v>
          </cell>
          <cell r="I10">
            <v>240198.79972500005</v>
          </cell>
          <cell r="J10">
            <v>1.9792912605935669E-2</v>
          </cell>
          <cell r="K10">
            <v>431058.30401866324</v>
          </cell>
          <cell r="L10">
            <v>3.2215211791643675E-2</v>
          </cell>
        </row>
        <row r="11">
          <cell r="B11" t="str">
            <v>HM Revenue and Customs</v>
          </cell>
          <cell r="C11">
            <v>0</v>
          </cell>
          <cell r="D11">
            <v>0</v>
          </cell>
          <cell r="E11">
            <v>0</v>
          </cell>
          <cell r="F11">
            <v>0</v>
          </cell>
          <cell r="G11">
            <v>0</v>
          </cell>
          <cell r="H11">
            <v>0</v>
          </cell>
          <cell r="I11">
            <v>0</v>
          </cell>
          <cell r="J11">
            <v>0</v>
          </cell>
          <cell r="K11">
            <v>435.16800000000001</v>
          </cell>
          <cell r="L11">
            <v>3.2522350582855313E-5</v>
          </cell>
        </row>
        <row r="12">
          <cell r="B12" t="str">
            <v>Home Office</v>
          </cell>
          <cell r="C12">
            <v>0</v>
          </cell>
          <cell r="D12">
            <v>0</v>
          </cell>
          <cell r="E12">
            <v>0</v>
          </cell>
          <cell r="F12">
            <v>0</v>
          </cell>
          <cell r="G12">
            <v>0</v>
          </cell>
          <cell r="H12">
            <v>0</v>
          </cell>
          <cell r="I12">
            <v>650.96775000000002</v>
          </cell>
          <cell r="J12">
            <v>5.3641183052471134E-5</v>
          </cell>
          <cell r="K12">
            <v>16968.497608400001</v>
          </cell>
          <cell r="L12">
            <v>0</v>
          </cell>
        </row>
        <row r="13">
          <cell r="B13" t="str">
            <v>Department for Transport</v>
          </cell>
          <cell r="C13">
            <v>0</v>
          </cell>
          <cell r="D13">
            <v>0</v>
          </cell>
          <cell r="E13">
            <v>0</v>
          </cell>
          <cell r="F13">
            <v>0</v>
          </cell>
          <cell r="G13">
            <v>0</v>
          </cell>
          <cell r="H13">
            <v>0</v>
          </cell>
          <cell r="I13">
            <v>0</v>
          </cell>
          <cell r="J13">
            <v>0</v>
          </cell>
          <cell r="K13">
            <v>6.0579999999999998</v>
          </cell>
          <cell r="L13">
            <v>1.2681434022830875E-3</v>
          </cell>
        </row>
        <row r="14">
          <cell r="B14" t="str">
            <v>Ministry of Defence</v>
          </cell>
          <cell r="C14">
            <v>0</v>
          </cell>
          <cell r="D14">
            <v>0</v>
          </cell>
          <cell r="E14">
            <v>0</v>
          </cell>
          <cell r="F14">
            <v>0</v>
          </cell>
          <cell r="G14">
            <v>0</v>
          </cell>
          <cell r="H14">
            <v>0</v>
          </cell>
          <cell r="I14">
            <v>4373.68397</v>
          </cell>
          <cell r="J14">
            <v>0</v>
          </cell>
          <cell r="K14">
            <v>13632.157945307041</v>
          </cell>
          <cell r="L14">
            <v>4.5274560590608101E-7</v>
          </cell>
        </row>
        <row r="15">
          <cell r="B15" t="str">
            <v>National Crime Agency</v>
          </cell>
          <cell r="C15">
            <v>252.6746</v>
          </cell>
          <cell r="D15">
            <v>2.8706762541050051E-5</v>
          </cell>
          <cell r="E15">
            <v>1500.1924999999999</v>
          </cell>
          <cell r="F15">
            <v>1.3151668739829722E-4</v>
          </cell>
          <cell r="G15">
            <v>1538.6253300000003</v>
          </cell>
          <cell r="H15">
            <v>1.3150113362122792E-4</v>
          </cell>
          <cell r="I15">
            <v>9258.8282330000002</v>
          </cell>
          <cell r="J15">
            <v>3.6040123715564814E-4</v>
          </cell>
          <cell r="K15">
            <v>15784.435769999998</v>
          </cell>
          <cell r="L15">
            <v>1.0188015200982886E-3</v>
          </cell>
        </row>
        <row r="16">
          <cell r="B16" t="str">
            <v>Total</v>
          </cell>
          <cell r="C16">
            <v>8801919.0474258717</v>
          </cell>
          <cell r="D16">
            <v>1</v>
          </cell>
          <cell r="E16">
            <v>11406860.450010264</v>
          </cell>
          <cell r="F16">
            <v>1</v>
          </cell>
          <cell r="G16">
            <v>11700471.985525331</v>
          </cell>
          <cell r="H16">
            <v>1</v>
          </cell>
          <cell r="I16">
            <v>12135596.438341629</v>
          </cell>
          <cell r="J16">
            <v>1</v>
          </cell>
          <cell r="K16">
            <v>13380582.651655134</v>
          </cell>
          <cell r="L16">
            <v>1</v>
          </cell>
        </row>
      </sheetData>
      <sheetData sheetId="91"/>
      <sheetData sheetId="92">
        <row r="6">
          <cell r="B6" t="str">
            <v>Cabinet Office</v>
          </cell>
          <cell r="C6">
            <v>667.45699999999999</v>
          </cell>
        </row>
        <row r="7">
          <cell r="B7" t="str">
            <v>Department for International Development</v>
          </cell>
          <cell r="C7">
            <v>2487.8050000000003</v>
          </cell>
        </row>
        <row r="8">
          <cell r="B8" t="str">
            <v>Foreign and Commonwealth Office</v>
          </cell>
          <cell r="C8">
            <v>34045.55365999999</v>
          </cell>
        </row>
        <row r="9">
          <cell r="B9" t="str">
            <v xml:space="preserve">HM Treasury </v>
          </cell>
          <cell r="C9">
            <v>101.379</v>
          </cell>
        </row>
        <row r="10">
          <cell r="B10" t="str">
            <v>National Crime Agency</v>
          </cell>
          <cell r="C10">
            <v>216.39465999999999</v>
          </cell>
        </row>
      </sheetData>
      <sheetData sheetId="93"/>
      <sheetData sheetId="94">
        <row r="8">
          <cell r="B8" t="str">
            <v>Africa</v>
          </cell>
          <cell r="C8">
            <v>1626990.0900000015</v>
          </cell>
          <cell r="D8">
            <v>0.5672000190429185</v>
          </cell>
          <cell r="E8">
            <v>175947.31000000006</v>
          </cell>
          <cell r="F8">
            <v>0.38699235784532787</v>
          </cell>
          <cell r="G8">
            <v>1802937.4</v>
          </cell>
          <cell r="H8">
            <v>0.54254482252704617</v>
          </cell>
          <cell r="I8">
            <v>1824689.8874100009</v>
          </cell>
          <cell r="J8">
            <v>0.62315137529375775</v>
          </cell>
          <cell r="K8">
            <v>165552.98731510009</v>
          </cell>
          <cell r="L8">
            <v>0.31906631502693544</v>
          </cell>
          <cell r="M8">
            <v>1990242.8747250976</v>
          </cell>
          <cell r="N8">
            <v>0.57737874561152913</v>
          </cell>
          <cell r="O8">
            <v>1915680.5872199964</v>
          </cell>
          <cell r="P8">
            <v>0.59955146664732639</v>
          </cell>
          <cell r="Q8">
            <v>210611.00964899996</v>
          </cell>
          <cell r="R8">
            <v>0.53438802919532435</v>
          </cell>
          <cell r="S8">
            <v>2126291.5968689998</v>
          </cell>
          <cell r="T8">
            <v>0.59239633099003364</v>
          </cell>
          <cell r="U8">
            <v>2052728.0014299992</v>
          </cell>
          <cell r="V8">
            <v>0.64378877503620358</v>
          </cell>
          <cell r="W8">
            <v>118124.80866899969</v>
          </cell>
          <cell r="X8">
            <v>0.21261580340458719</v>
          </cell>
          <cell r="Y8">
            <v>2170852.8100989973</v>
          </cell>
          <cell r="Z8">
            <v>0.57980780975749147</v>
          </cell>
          <cell r="AA8">
            <v>2330002.0931700007</v>
          </cell>
          <cell r="AB8">
            <v>0.57152285111124246</v>
          </cell>
          <cell r="AC8">
            <v>164110.67459014291</v>
          </cell>
          <cell r="AD8">
            <v>0.30232907068026826</v>
          </cell>
          <cell r="AE8">
            <v>2494112.7677601413</v>
          </cell>
          <cell r="AF8">
            <v>0.53989187121202187</v>
          </cell>
          <cell r="AG8">
            <v>2461943.3132099998</v>
          </cell>
          <cell r="AH8">
            <v>0.60081602906524001</v>
          </cell>
          <cell r="AI8">
            <v>174559.04991026365</v>
          </cell>
          <cell r="AJ8">
            <v>0.37042937655422548</v>
          </cell>
          <cell r="AK8">
            <v>2636502.3631202606</v>
          </cell>
          <cell r="AL8">
            <v>0.5770540508978973</v>
          </cell>
          <cell r="AM8">
            <v>2548764.1401800001</v>
          </cell>
          <cell r="AN8">
            <v>0.59666121476267364</v>
          </cell>
          <cell r="AO8">
            <v>210307.83459138832</v>
          </cell>
          <cell r="AP8">
            <v>0.26476120152803301</v>
          </cell>
          <cell r="AQ8">
            <v>2759071.9747713855</v>
          </cell>
          <cell r="AR8">
            <v>0.54462092875722956</v>
          </cell>
          <cell r="AS8">
            <v>2542738.4500100017</v>
          </cell>
          <cell r="AT8">
            <v>0.56921813753995043</v>
          </cell>
          <cell r="AU8">
            <v>315344.66231168748</v>
          </cell>
          <cell r="AV8">
            <v>0.27615786589376368</v>
          </cell>
          <cell r="AW8">
            <v>2858083.1123216855</v>
          </cell>
          <cell r="AX8">
            <v>0.50955559770843339</v>
          </cell>
        </row>
        <row r="9">
          <cell r="B9" t="str">
            <v>Americas</v>
          </cell>
          <cell r="C9">
            <v>58517.630000000012</v>
          </cell>
          <cell r="D9">
            <v>2.040037063184966E-2</v>
          </cell>
          <cell r="E9">
            <v>27984.560000000009</v>
          </cell>
          <cell r="F9">
            <v>6.1551443200035562E-2</v>
          </cell>
          <cell r="G9">
            <v>86502.190000000061</v>
          </cell>
          <cell r="H9">
            <v>2.60304741150474E-2</v>
          </cell>
          <cell r="I9">
            <v>51735.005690000005</v>
          </cell>
          <cell r="J9">
            <v>1.7668065225217067E-2</v>
          </cell>
          <cell r="K9">
            <v>29793.266533000005</v>
          </cell>
          <cell r="L9">
            <v>5.7419850402376807E-2</v>
          </cell>
          <cell r="M9">
            <v>81528.272223000051</v>
          </cell>
          <cell r="N9">
            <v>2.3651732231169505E-2</v>
          </cell>
          <cell r="O9">
            <v>56754.181520000013</v>
          </cell>
          <cell r="P9">
            <v>1.7762383246814693E-2</v>
          </cell>
          <cell r="Q9">
            <v>45334.318888000009</v>
          </cell>
          <cell r="R9">
            <v>0.11502778209859707</v>
          </cell>
          <cell r="S9">
            <v>102088.50040799995</v>
          </cell>
          <cell r="T9">
            <v>2.8442407977827173E-2</v>
          </cell>
          <cell r="U9">
            <v>45062.95092000001</v>
          </cell>
          <cell r="V9">
            <v>1.41329109127431E-2</v>
          </cell>
          <cell r="W9">
            <v>118532.09612900026</v>
          </cell>
          <cell r="X9">
            <v>0.21334889031071952</v>
          </cell>
          <cell r="Y9">
            <v>163595.04704899978</v>
          </cell>
          <cell r="Z9">
            <v>4.3694204174224385E-2</v>
          </cell>
          <cell r="AA9">
            <v>59544.870359999986</v>
          </cell>
          <cell r="AB9">
            <v>1.460567532404939E-2</v>
          </cell>
          <cell r="AC9">
            <v>88047.7747847961</v>
          </cell>
          <cell r="AD9">
            <v>0.16220396383497543</v>
          </cell>
          <cell r="AE9">
            <v>147592.64514479585</v>
          </cell>
          <cell r="AF9">
            <v>3.1948863898370039E-2</v>
          </cell>
          <cell r="AG9">
            <v>33593.67899</v>
          </cell>
          <cell r="AH9">
            <v>8.1982475811548279E-3</v>
          </cell>
          <cell r="AI9">
            <v>39768.998968000058</v>
          </cell>
          <cell r="AJ9">
            <v>8.439324974256586E-2</v>
          </cell>
          <cell r="AK9">
            <v>73362.677958000058</v>
          </cell>
          <cell r="AL9">
            <v>1.6056966643595152E-2</v>
          </cell>
          <cell r="AM9">
            <v>50560.730930000005</v>
          </cell>
          <cell r="AN9">
            <v>1.1836178428754875E-2</v>
          </cell>
          <cell r="AO9">
            <v>108634.88758133337</v>
          </cell>
          <cell r="AP9">
            <v>0.13676287152962951</v>
          </cell>
          <cell r="AQ9">
            <v>159195.61851133345</v>
          </cell>
          <cell r="AR9">
            <v>3.1424068092644822E-2</v>
          </cell>
          <cell r="AS9">
            <v>100036.20237000001</v>
          </cell>
          <cell r="AT9">
            <v>2.2394132121373714E-2</v>
          </cell>
          <cell r="AU9">
            <v>142160.4621546354</v>
          </cell>
          <cell r="AV9">
            <v>0.12449467054651411</v>
          </cell>
          <cell r="AW9">
            <v>242196.66452463521</v>
          </cell>
          <cell r="AX9">
            <v>4.3180223004287838E-2</v>
          </cell>
        </row>
        <row r="10">
          <cell r="B10" t="str">
            <v>Asia</v>
          </cell>
          <cell r="C10">
            <v>1168489.4696899988</v>
          </cell>
          <cell r="D10">
            <v>0.40735788959821906</v>
          </cell>
          <cell r="E10">
            <v>230734.33000000034</v>
          </cell>
          <cell r="F10">
            <v>0.50749524049308892</v>
          </cell>
          <cell r="G10">
            <v>1399223.7996900009</v>
          </cell>
          <cell r="H10">
            <v>0.42105822868749115</v>
          </cell>
          <cell r="I10">
            <v>1025073.3822600004</v>
          </cell>
          <cell r="J10">
            <v>0.35007367133438416</v>
          </cell>
          <cell r="K10">
            <v>308976.99379600032</v>
          </cell>
          <cell r="L10">
            <v>0.59548397426953736</v>
          </cell>
          <cell r="M10">
            <v>1334050.3760560006</v>
          </cell>
          <cell r="N10">
            <v>0.38701423956420067</v>
          </cell>
          <cell r="O10">
            <v>1213769.47734</v>
          </cell>
          <cell r="P10">
            <v>0.37987401196511938</v>
          </cell>
          <cell r="Q10">
            <v>125315.84275500012</v>
          </cell>
          <cell r="R10">
            <v>0.31796669294925273</v>
          </cell>
          <cell r="S10">
            <v>1339085.3200949992</v>
          </cell>
          <cell r="T10">
            <v>0.37307640761737221</v>
          </cell>
          <cell r="U10">
            <v>1082811.6080399996</v>
          </cell>
          <cell r="V10">
            <v>0.33959782214176859</v>
          </cell>
          <cell r="W10">
            <v>289389.00478499959</v>
          </cell>
          <cell r="X10">
            <v>0.52087852198116613</v>
          </cell>
          <cell r="Y10">
            <v>1372200.6128250011</v>
          </cell>
          <cell r="Z10">
            <v>0.36649773221320758</v>
          </cell>
          <cell r="AA10">
            <v>1683923.5562100003</v>
          </cell>
          <cell r="AB10">
            <v>0.41304717910753552</v>
          </cell>
          <cell r="AC10">
            <v>264859.51120772399</v>
          </cell>
          <cell r="AD10">
            <v>0.48793127006663872</v>
          </cell>
          <cell r="AE10">
            <v>1948783.0674177255</v>
          </cell>
          <cell r="AF10">
            <v>0.4218462574967432</v>
          </cell>
          <cell r="AG10">
            <v>1591381.2555200008</v>
          </cell>
          <cell r="AH10">
            <v>0.38836286828381039</v>
          </cell>
          <cell r="AI10">
            <v>226632.86082949955</v>
          </cell>
          <cell r="AJ10">
            <v>0.48093449974051405</v>
          </cell>
          <cell r="AK10">
            <v>1818014.1163494966</v>
          </cell>
          <cell r="AL10">
            <v>0.39791066570008804</v>
          </cell>
          <cell r="AM10">
            <v>1647240.5273199959</v>
          </cell>
          <cell r="AN10">
            <v>0.38561611823667796</v>
          </cell>
          <cell r="AO10">
            <v>437191.26806116902</v>
          </cell>
          <cell r="AP10">
            <v>0.55038979244085307</v>
          </cell>
          <cell r="AQ10">
            <v>2084431.7953811719</v>
          </cell>
          <cell r="AR10">
            <v>0.41145181811563908</v>
          </cell>
          <cell r="AS10">
            <v>1721348.7984799992</v>
          </cell>
          <cell r="AT10">
            <v>0.3853416214017461</v>
          </cell>
          <cell r="AU10">
            <v>622773.23354488879</v>
          </cell>
          <cell r="AV10">
            <v>0.54538334611646544</v>
          </cell>
          <cell r="AW10">
            <v>2344122.0320248855</v>
          </cell>
          <cell r="AX10">
            <v>0.4179236418914567</v>
          </cell>
        </row>
        <row r="11">
          <cell r="B11" t="str">
            <v>Europe</v>
          </cell>
          <cell r="C11">
            <v>11338.829999999996</v>
          </cell>
          <cell r="D11">
            <v>3.9529340906584182E-3</v>
          </cell>
          <cell r="E11">
            <v>19398.540000000012</v>
          </cell>
          <cell r="F11">
            <v>4.2666675229970322E-2</v>
          </cell>
          <cell r="G11">
            <v>30737.369999999992</v>
          </cell>
          <cell r="H11">
            <v>9.2495729200570958E-3</v>
          </cell>
          <cell r="I11">
            <v>23559.810210000014</v>
          </cell>
          <cell r="J11">
            <v>8.0459305634999582E-3</v>
          </cell>
          <cell r="K11">
            <v>13147.90069</v>
          </cell>
          <cell r="L11">
            <v>2.5339634708698315E-2</v>
          </cell>
          <cell r="M11">
            <v>36707.710899999998</v>
          </cell>
          <cell r="N11">
            <v>1.0649078232042464E-2</v>
          </cell>
          <cell r="O11">
            <v>6866.2016900000017</v>
          </cell>
          <cell r="P11">
            <v>2.1489184162532299E-3</v>
          </cell>
          <cell r="Q11">
            <v>12488.11278399999</v>
          </cell>
          <cell r="R11">
            <v>3.1686368106456572E-2</v>
          </cell>
          <cell r="S11">
            <v>19354.314473999995</v>
          </cell>
          <cell r="T11">
            <v>5.3922166179407992E-3</v>
          </cell>
          <cell r="U11">
            <v>4709.5279499999997</v>
          </cell>
          <cell r="V11">
            <v>1.4770301899799246E-3</v>
          </cell>
          <cell r="W11">
            <v>27153.077509999999</v>
          </cell>
          <cell r="X11">
            <v>4.8873504683278023E-2</v>
          </cell>
          <cell r="Y11">
            <v>31862.605460000057</v>
          </cell>
          <cell r="Z11">
            <v>8.5101059818455619E-3</v>
          </cell>
          <cell r="AA11">
            <v>180.53422</v>
          </cell>
          <cell r="AB11">
            <v>4.4282978302893807E-5</v>
          </cell>
          <cell r="AC11">
            <v>23879.933295099989</v>
          </cell>
          <cell r="AD11">
            <v>4.3992251320914451E-2</v>
          </cell>
          <cell r="AE11">
            <v>24060.467515099979</v>
          </cell>
          <cell r="AF11">
            <v>5.2082852856044741E-3</v>
          </cell>
          <cell r="AG11">
            <v>6780.9903999999997</v>
          </cell>
          <cell r="AH11">
            <v>1.6548422148459096E-3</v>
          </cell>
          <cell r="AI11">
            <v>26854.269031598022</v>
          </cell>
          <cell r="AJ11">
            <v>5.6987077669751945E-2</v>
          </cell>
          <cell r="AK11">
            <v>33635.259431598017</v>
          </cell>
          <cell r="AL11">
            <v>7.3617846809113626E-3</v>
          </cell>
          <cell r="AM11">
            <v>19891.569319999995</v>
          </cell>
          <cell r="AN11">
            <v>4.6565814886146903E-3</v>
          </cell>
          <cell r="AO11">
            <v>35160.427636705906</v>
          </cell>
          <cell r="AP11">
            <v>4.426424286770201E-2</v>
          </cell>
          <cell r="AQ11">
            <v>55051.996956705887</v>
          </cell>
          <cell r="AR11">
            <v>1.0866867550632008E-2</v>
          </cell>
          <cell r="AS11">
            <v>98613.894649999973</v>
          </cell>
          <cell r="AT11">
            <v>2.2075733919079674E-2</v>
          </cell>
          <cell r="AU11">
            <v>60206.081431787723</v>
          </cell>
          <cell r="AV11">
            <v>5.2724478797726057E-2</v>
          </cell>
          <cell r="AW11">
            <v>158819.97608178752</v>
          </cell>
          <cell r="AX11">
            <v>2.8315344466891667E-2</v>
          </cell>
        </row>
        <row r="12">
          <cell r="B12" t="str">
            <v>Pacific</v>
          </cell>
          <cell r="C12">
            <v>3123.1399999999994</v>
          </cell>
          <cell r="D12">
            <v>1.0887866363548033E-3</v>
          </cell>
          <cell r="E12">
            <v>588.45000000000005</v>
          </cell>
          <cell r="F12">
            <v>1.2942832315770167E-3</v>
          </cell>
          <cell r="G12">
            <v>3711.5899999999997</v>
          </cell>
          <cell r="H12">
            <v>1.1169017503564788E-3</v>
          </cell>
          <cell r="I12">
            <v>3106.65859</v>
          </cell>
          <cell r="J12">
            <v>1.0609575831400837E-3</v>
          </cell>
          <cell r="K12">
            <v>1395.8693300000002</v>
          </cell>
          <cell r="L12">
            <v>2.6902255924535329E-3</v>
          </cell>
          <cell r="M12">
            <v>4502.5279199999995</v>
          </cell>
          <cell r="N12">
            <v>1.3062043610579772E-3</v>
          </cell>
          <cell r="O12">
            <v>2119.11274</v>
          </cell>
          <cell r="P12">
            <v>6.6321972448537886E-4</v>
          </cell>
          <cell r="Q12">
            <v>366.97254399999986</v>
          </cell>
          <cell r="R12">
            <v>9.3112765037203045E-4</v>
          </cell>
          <cell r="S12">
            <v>2486.0852839999998</v>
          </cell>
          <cell r="T12">
            <v>6.9263679682436848E-4</v>
          </cell>
          <cell r="U12">
            <v>3199.5493699999997</v>
          </cell>
          <cell r="V12">
            <v>1.0034617193048505E-3</v>
          </cell>
          <cell r="W12">
            <v>2379.6988630000001</v>
          </cell>
          <cell r="X12">
            <v>4.2832796202489053E-3</v>
          </cell>
          <cell r="Y12">
            <v>5579.2482330000003</v>
          </cell>
          <cell r="Z12">
            <v>1.4901478732321626E-3</v>
          </cell>
          <cell r="AA12">
            <v>3179.9750000000004</v>
          </cell>
          <cell r="AB12">
            <v>7.8001147886946171E-4</v>
          </cell>
          <cell r="AC12">
            <v>1923.4571120000001</v>
          </cell>
          <cell r="AD12">
            <v>3.5434440972021979E-3</v>
          </cell>
          <cell r="AE12">
            <v>5103.4321119999995</v>
          </cell>
          <cell r="AF12">
            <v>1.1047221072628651E-3</v>
          </cell>
          <cell r="AG12">
            <v>3966.5932000000003</v>
          </cell>
          <cell r="AH12">
            <v>9.6801285494825724E-4</v>
          </cell>
          <cell r="AI12">
            <v>3419.1805169999998</v>
          </cell>
          <cell r="AJ12">
            <v>7.2557962929436946E-3</v>
          </cell>
          <cell r="AK12">
            <v>7385.773717</v>
          </cell>
          <cell r="AL12">
            <v>1.6165320775081988E-3</v>
          </cell>
          <cell r="AM12">
            <v>5253.8073399999994</v>
          </cell>
          <cell r="AN12">
            <v>1.2299070832784344E-3</v>
          </cell>
          <cell r="AO12">
            <v>3035.8441829999997</v>
          </cell>
          <cell r="AP12">
            <v>3.8218916337788328E-3</v>
          </cell>
          <cell r="AQ12">
            <v>8289.6515229999986</v>
          </cell>
          <cell r="AR12">
            <v>1.636317483854015E-3</v>
          </cell>
          <cell r="AS12">
            <v>4334.7351500000004</v>
          </cell>
          <cell r="AT12">
            <v>9.7037501784827797E-4</v>
          </cell>
          <cell r="AU12">
            <v>1415.5433479999999</v>
          </cell>
          <cell r="AV12">
            <v>1.239638645531959E-3</v>
          </cell>
          <cell r="AW12">
            <v>5750.2784980000006</v>
          </cell>
          <cell r="AX12">
            <v>1.0251929289271675E-3</v>
          </cell>
        </row>
        <row r="13">
          <cell r="B13" t="str">
            <v>Total</v>
          </cell>
          <cell r="C13">
            <v>2868459.1596899992</v>
          </cell>
          <cell r="D13">
            <v>1</v>
          </cell>
          <cell r="E13">
            <v>454653.19000000053</v>
          </cell>
          <cell r="F13">
            <v>1</v>
          </cell>
          <cell r="G13">
            <v>3323112.3496900066</v>
          </cell>
          <cell r="H13">
            <v>1</v>
          </cell>
          <cell r="I13">
            <v>2928164.7441600044</v>
          </cell>
          <cell r="J13">
            <v>1</v>
          </cell>
          <cell r="K13">
            <v>518867.01766409964</v>
          </cell>
          <cell r="L13">
            <v>1</v>
          </cell>
          <cell r="M13">
            <v>3447031.7618240989</v>
          </cell>
          <cell r="N13">
            <v>1</v>
          </cell>
          <cell r="O13">
            <v>3195189.5605099993</v>
          </cell>
          <cell r="P13">
            <v>1</v>
          </cell>
          <cell r="Q13">
            <v>394116.25661999901</v>
          </cell>
          <cell r="R13">
            <v>1</v>
          </cell>
          <cell r="S13">
            <v>3589305.8171300055</v>
          </cell>
          <cell r="T13">
            <v>1</v>
          </cell>
          <cell r="U13">
            <v>3188511.6377099985</v>
          </cell>
          <cell r="V13">
            <v>1</v>
          </cell>
          <cell r="W13">
            <v>555578.68595599965</v>
          </cell>
          <cell r="X13">
            <v>1</v>
          </cell>
          <cell r="Y13">
            <v>3744090.3236659938</v>
          </cell>
          <cell r="Z13">
            <v>1</v>
          </cell>
          <cell r="AA13">
            <v>4076831.0289600021</v>
          </cell>
          <cell r="AB13">
            <v>1</v>
          </cell>
          <cell r="AC13">
            <v>542821.35098976351</v>
          </cell>
          <cell r="AD13">
            <v>1</v>
          </cell>
          <cell r="AE13">
            <v>4619652.3799497513</v>
          </cell>
          <cell r="AF13">
            <v>1</v>
          </cell>
          <cell r="AG13">
            <v>4097665.8313200031</v>
          </cell>
          <cell r="AH13">
            <v>1</v>
          </cell>
          <cell r="AI13">
            <v>471234.3592563608</v>
          </cell>
          <cell r="AJ13">
            <v>1</v>
          </cell>
          <cell r="AK13">
            <v>4568900.190576355</v>
          </cell>
          <cell r="AL13">
            <v>1</v>
          </cell>
          <cell r="AM13">
            <v>4271710.7750899978</v>
          </cell>
          <cell r="AN13">
            <v>1</v>
          </cell>
          <cell r="AO13">
            <v>794330.26205359946</v>
          </cell>
          <cell r="AP13">
            <v>1</v>
          </cell>
          <cell r="AQ13">
            <v>5066041.0371435992</v>
          </cell>
          <cell r="AR13">
            <v>1</v>
          </cell>
          <cell r="AS13">
            <v>4467072.0806600088</v>
          </cell>
          <cell r="AT13">
            <v>1</v>
          </cell>
          <cell r="AU13">
            <v>1141899.982790998</v>
          </cell>
          <cell r="AV13">
            <v>1</v>
          </cell>
          <cell r="AW13">
            <v>5608972.0634510117</v>
          </cell>
          <cell r="AX13">
            <v>1</v>
          </cell>
        </row>
      </sheetData>
      <sheetData sheetId="95"/>
      <sheetData sheetId="96">
        <row r="2">
          <cell r="A2">
            <v>0</v>
          </cell>
          <cell r="B2" t="str">
            <v>Year</v>
          </cell>
        </row>
        <row r="3">
          <cell r="A3">
            <v>0</v>
          </cell>
          <cell r="B3" t="str">
            <v>2012</v>
          </cell>
        </row>
        <row r="4">
          <cell r="A4">
            <v>0</v>
          </cell>
          <cell r="B4" t="str">
            <v>NetODA</v>
          </cell>
        </row>
        <row r="5">
          <cell r="A5">
            <v>0</v>
          </cell>
          <cell r="B5" t="str">
            <v>Sum</v>
          </cell>
        </row>
        <row r="6">
          <cell r="A6" t="str">
            <v>Developing countries, unspecified</v>
          </cell>
          <cell r="B6">
            <v>1815616.5289084995</v>
          </cell>
          <cell r="L6" t="str">
            <v>Developing countries, unspecified</v>
          </cell>
          <cell r="M6">
            <v>2927887.0263417428</v>
          </cell>
        </row>
        <row r="7">
          <cell r="A7" t="str">
            <v>India</v>
          </cell>
          <cell r="B7">
            <v>291791.38463499997</v>
          </cell>
          <cell r="L7" t="str">
            <v>Pakistan</v>
          </cell>
          <cell r="M7">
            <v>462648.34007085644</v>
          </cell>
        </row>
        <row r="8">
          <cell r="A8" t="str">
            <v>Afghanistan</v>
          </cell>
          <cell r="B8">
            <v>273801.1544060001</v>
          </cell>
          <cell r="L8" t="str">
            <v>Syria</v>
          </cell>
          <cell r="M8">
            <v>351795.91465411923</v>
          </cell>
        </row>
        <row r="9">
          <cell r="A9" t="str">
            <v>Ethiopia</v>
          </cell>
          <cell r="B9">
            <v>265685.24813399982</v>
          </cell>
          <cell r="L9" t="str">
            <v>Africa, regional</v>
          </cell>
          <cell r="M9">
            <v>336870.33257110929</v>
          </cell>
        </row>
        <row r="10">
          <cell r="A10" t="str">
            <v>Nigeria</v>
          </cell>
          <cell r="B10">
            <v>197313.241267</v>
          </cell>
          <cell r="L10" t="str">
            <v>Ethiopia</v>
          </cell>
          <cell r="M10">
            <v>334319.55236033688</v>
          </cell>
        </row>
        <row r="11">
          <cell r="A11" t="str">
            <v>Bangladesh</v>
          </cell>
          <cell r="B11">
            <v>196119.78116999989</v>
          </cell>
          <cell r="L11" t="str">
            <v>Nigeria</v>
          </cell>
          <cell r="M11">
            <v>319583.38420377864</v>
          </cell>
        </row>
        <row r="12">
          <cell r="A12" t="str">
            <v>Pakistan</v>
          </cell>
          <cell r="B12">
            <v>189217.73682999998</v>
          </cell>
          <cell r="L12" t="str">
            <v>Afghanistan</v>
          </cell>
          <cell r="M12">
            <v>235318.01542595139</v>
          </cell>
        </row>
        <row r="13">
          <cell r="A13" t="str">
            <v>Tanzania</v>
          </cell>
          <cell r="B13">
            <v>157103.73389500007</v>
          </cell>
          <cell r="L13" t="str">
            <v>Tanzania</v>
          </cell>
          <cell r="M13">
            <v>186209.48753096003</v>
          </cell>
        </row>
        <row r="14">
          <cell r="A14" t="str">
            <v>Africa, regional</v>
          </cell>
          <cell r="B14">
            <v>146642.21227500003</v>
          </cell>
          <cell r="L14" t="str">
            <v>Jordan</v>
          </cell>
          <cell r="M14">
            <v>174853.12089717103</v>
          </cell>
        </row>
        <row r="15">
          <cell r="A15" t="str">
            <v>Congo, Dem. Rep.</v>
          </cell>
          <cell r="B15">
            <v>138943.75185200004</v>
          </cell>
          <cell r="L15" t="str">
            <v>South Sudan</v>
          </cell>
          <cell r="M15">
            <v>160893.22441561491</v>
          </cell>
        </row>
        <row r="16">
          <cell r="A16" t="str">
            <v>Zimbabwe</v>
          </cell>
          <cell r="B16">
            <v>138830.69035400002</v>
          </cell>
          <cell r="L16" t="str">
            <v>South of Sahara, regional</v>
          </cell>
          <cell r="M16">
            <v>154289.14340547242</v>
          </cell>
        </row>
        <row r="17">
          <cell r="A17" t="str">
            <v>Malawi</v>
          </cell>
          <cell r="B17">
            <v>124252.91422999986</v>
          </cell>
          <cell r="L17" t="str">
            <v>Sierra Leone</v>
          </cell>
          <cell r="M17">
            <v>153685.3813340952</v>
          </cell>
        </row>
        <row r="18">
          <cell r="A18" t="str">
            <v>South Sudan</v>
          </cell>
          <cell r="B18">
            <v>108512.02596800003</v>
          </cell>
          <cell r="L18" t="str">
            <v>Somalia</v>
          </cell>
          <cell r="M18">
            <v>151715.2203331737</v>
          </cell>
        </row>
        <row r="19">
          <cell r="A19" t="str">
            <v>St. Helena</v>
          </cell>
          <cell r="B19">
            <v>106156.10106700004</v>
          </cell>
          <cell r="L19" t="str">
            <v>Bangladesh</v>
          </cell>
          <cell r="M19">
            <v>148540.03090877994</v>
          </cell>
        </row>
        <row r="20">
          <cell r="A20" t="str">
            <v>Kenya</v>
          </cell>
          <cell r="B20">
            <v>101655.53977799999</v>
          </cell>
          <cell r="L20" t="str">
            <v>Kenya</v>
          </cell>
          <cell r="M20">
            <v>133812.80334302026</v>
          </cell>
        </row>
        <row r="21">
          <cell r="A21" t="str">
            <v>Uganda</v>
          </cell>
          <cell r="B21">
            <v>93505.241017999972</v>
          </cell>
          <cell r="L21" t="str">
            <v>Congo, Dem. Rep.</v>
          </cell>
          <cell r="M21">
            <v>129546.01058999998</v>
          </cell>
        </row>
        <row r="22">
          <cell r="A22" t="str">
            <v>Somalia</v>
          </cell>
          <cell r="B22">
            <v>89753.992563000022</v>
          </cell>
          <cell r="L22" t="str">
            <v>Yemen</v>
          </cell>
          <cell r="M22">
            <v>126849.93830471851</v>
          </cell>
        </row>
        <row r="23">
          <cell r="A23" t="str">
            <v>Mozambique</v>
          </cell>
          <cell r="B23">
            <v>81780.277447999979</v>
          </cell>
          <cell r="L23" t="str">
            <v>Lebanon</v>
          </cell>
          <cell r="M23">
            <v>124037.21655740227</v>
          </cell>
        </row>
        <row r="24">
          <cell r="A24" t="str">
            <v>Nepal</v>
          </cell>
          <cell r="B24">
            <v>69502.157196999993</v>
          </cell>
          <cell r="L24" t="str">
            <v>Iraq</v>
          </cell>
          <cell r="M24">
            <v>118881.06149675348</v>
          </cell>
        </row>
        <row r="25">
          <cell r="A25" t="str">
            <v>Sierra Leone</v>
          </cell>
          <cell r="B25">
            <v>62811.936750000015</v>
          </cell>
          <cell r="L25" t="str">
            <v>Uganda</v>
          </cell>
          <cell r="M25">
            <v>110941.39958540871</v>
          </cell>
        </row>
        <row r="26">
          <cell r="A26" t="str">
            <v>South of Sahara, regional</v>
          </cell>
          <cell r="B26">
            <v>61676.831701999981</v>
          </cell>
          <cell r="L26" t="str">
            <v>Burma</v>
          </cell>
          <cell r="M26">
            <v>106922.40268705308</v>
          </cell>
        </row>
        <row r="27">
          <cell r="A27" t="str">
            <v>Zambia</v>
          </cell>
          <cell r="B27">
            <v>53177.464984999991</v>
          </cell>
          <cell r="L27" t="str">
            <v>Nepal</v>
          </cell>
          <cell r="M27">
            <v>103029.97847388906</v>
          </cell>
        </row>
        <row r="28">
          <cell r="A28" t="str">
            <v>Ghana</v>
          </cell>
          <cell r="B28">
            <v>52457.415480999989</v>
          </cell>
          <cell r="L28" t="str">
            <v>Malawi</v>
          </cell>
          <cell r="M28">
            <v>102729.28966518656</v>
          </cell>
        </row>
        <row r="29">
          <cell r="A29" t="str">
            <v>Sudan</v>
          </cell>
          <cell r="B29">
            <v>51758.164252999981</v>
          </cell>
          <cell r="L29" t="str">
            <v>Zimbabwe</v>
          </cell>
          <cell r="M29">
            <v>99742.994071594541</v>
          </cell>
        </row>
        <row r="30">
          <cell r="A30" t="str">
            <v>Vietnam</v>
          </cell>
          <cell r="B30">
            <v>51664.402211999979</v>
          </cell>
          <cell r="L30" t="str">
            <v>Turkey</v>
          </cell>
          <cell r="M30">
            <v>98031.515829556622</v>
          </cell>
        </row>
        <row r="31">
          <cell r="A31" t="str">
            <v>Cote d'Ivoire</v>
          </cell>
          <cell r="B31">
            <v>47314.739793999986</v>
          </cell>
          <cell r="L31" t="str">
            <v>India</v>
          </cell>
          <cell r="M31">
            <v>92620.387436227276</v>
          </cell>
        </row>
        <row r="32">
          <cell r="A32" t="str">
            <v>Brazil</v>
          </cell>
          <cell r="B32">
            <v>46836.00978800001</v>
          </cell>
          <cell r="L32" t="str">
            <v>St. Helena</v>
          </cell>
          <cell r="M32">
            <v>74969.533580000018</v>
          </cell>
        </row>
        <row r="33">
          <cell r="A33" t="str">
            <v>West Bank &amp; Gaza Strip</v>
          </cell>
          <cell r="B33">
            <v>42883.790068999959</v>
          </cell>
          <cell r="L33" t="str">
            <v>Rwanda</v>
          </cell>
          <cell r="M33">
            <v>68833.397543898755</v>
          </cell>
        </row>
        <row r="34">
          <cell r="A34" t="str">
            <v>Yemen</v>
          </cell>
          <cell r="B34">
            <v>39554.942430999996</v>
          </cell>
          <cell r="L34" t="str">
            <v>Asia, regional</v>
          </cell>
          <cell r="M34">
            <v>68681.692727168789</v>
          </cell>
        </row>
        <row r="35">
          <cell r="A35" t="str">
            <v>Syria</v>
          </cell>
          <cell r="B35">
            <v>39547.305236000022</v>
          </cell>
          <cell r="L35" t="str">
            <v>Sudan</v>
          </cell>
          <cell r="M35">
            <v>64952.721271049006</v>
          </cell>
        </row>
        <row r="36">
          <cell r="A36" t="str">
            <v>Middle East, regional</v>
          </cell>
          <cell r="B36">
            <v>32472.191140999996</v>
          </cell>
          <cell r="L36" t="str">
            <v>West Indies, regional</v>
          </cell>
          <cell r="M36">
            <v>61365.744690000007</v>
          </cell>
        </row>
        <row r="37">
          <cell r="A37" t="str">
            <v>Myanmar</v>
          </cell>
          <cell r="B37">
            <v>30323.701038000003</v>
          </cell>
          <cell r="L37" t="str">
            <v>Ghana</v>
          </cell>
          <cell r="M37">
            <v>58147.166856047152</v>
          </cell>
        </row>
        <row r="38">
          <cell r="A38" t="str">
            <v>Rwanda</v>
          </cell>
          <cell r="B38">
            <v>28242.022756999992</v>
          </cell>
          <cell r="L38" t="str">
            <v>South Asia, regional</v>
          </cell>
          <cell r="M38">
            <v>58131.105789958601</v>
          </cell>
        </row>
        <row r="39">
          <cell r="A39" t="str">
            <v>China</v>
          </cell>
          <cell r="B39">
            <v>27186.564946999973</v>
          </cell>
          <cell r="L39" t="str">
            <v>Zambia</v>
          </cell>
          <cell r="M39">
            <v>57842.622751855895</v>
          </cell>
        </row>
        <row r="40">
          <cell r="A40" t="str">
            <v>Colombia</v>
          </cell>
          <cell r="B40">
            <v>25050.696337000008</v>
          </cell>
          <cell r="L40" t="str">
            <v>Mozambique</v>
          </cell>
          <cell r="M40">
            <v>54528.205919109256</v>
          </cell>
        </row>
        <row r="41">
          <cell r="A41" t="str">
            <v>Montserrat</v>
          </cell>
          <cell r="B41">
            <v>21265.418761999998</v>
          </cell>
          <cell r="L41" t="str">
            <v>Brazil</v>
          </cell>
          <cell r="M41">
            <v>53673.855525900326</v>
          </cell>
        </row>
        <row r="42">
          <cell r="A42" t="str">
            <v>Asia, regional</v>
          </cell>
          <cell r="B42">
            <v>19967.158796999996</v>
          </cell>
          <cell r="L42" t="str">
            <v>China</v>
          </cell>
          <cell r="M42">
            <v>46901.974274989254</v>
          </cell>
        </row>
        <row r="43">
          <cell r="A43" t="str">
            <v>Cambodia</v>
          </cell>
          <cell r="B43">
            <v>14573.814315999995</v>
          </cell>
          <cell r="L43" t="str">
            <v>Middle East, regional</v>
          </cell>
          <cell r="M43">
            <v>36576.347690135568</v>
          </cell>
        </row>
        <row r="44">
          <cell r="A44" t="str">
            <v>Nicaragua</v>
          </cell>
          <cell r="B44">
            <v>11403.727337999999</v>
          </cell>
          <cell r="L44" t="str">
            <v>Ukraine</v>
          </cell>
          <cell r="M44">
            <v>31614.763840760985</v>
          </cell>
        </row>
        <row r="45">
          <cell r="A45" t="str">
            <v>West Indies, regional</v>
          </cell>
          <cell r="B45">
            <v>11190.298235000006</v>
          </cell>
          <cell r="L45" t="str">
            <v>Montserrat</v>
          </cell>
          <cell r="M45">
            <v>28533.708710000003</v>
          </cell>
        </row>
        <row r="46">
          <cell r="A46" t="str">
            <v>Kosovo</v>
          </cell>
          <cell r="B46">
            <v>10290.636709000002</v>
          </cell>
          <cell r="L46" t="str">
            <v>Colombia</v>
          </cell>
          <cell r="M46">
            <v>24882.762322246079</v>
          </cell>
        </row>
        <row r="47">
          <cell r="A47" t="str">
            <v>Libya</v>
          </cell>
          <cell r="B47">
            <v>9892.8862760000011</v>
          </cell>
          <cell r="L47" t="str">
            <v>North &amp; Central America, regional</v>
          </cell>
          <cell r="M47">
            <v>24573.476942012152</v>
          </cell>
        </row>
        <row r="48">
          <cell r="A48" t="str">
            <v>Guatemala</v>
          </cell>
          <cell r="B48">
            <v>9478.1645850000004</v>
          </cell>
          <cell r="L48" t="str">
            <v>West Bank &amp; Gaza Strip</v>
          </cell>
          <cell r="M48">
            <v>22728.744658916021</v>
          </cell>
        </row>
        <row r="49">
          <cell r="A49" t="str">
            <v>Jamaica</v>
          </cell>
          <cell r="B49">
            <v>8978.7553709999993</v>
          </cell>
          <cell r="L49" t="str">
            <v>Central African Rep.</v>
          </cell>
          <cell r="M49">
            <v>18913.561189999997</v>
          </cell>
        </row>
        <row r="50">
          <cell r="A50" t="str">
            <v>Egypt</v>
          </cell>
          <cell r="B50">
            <v>8894.897823000003</v>
          </cell>
          <cell r="L50" t="str">
            <v>Indonesia</v>
          </cell>
          <cell r="M50">
            <v>17449.293078435374</v>
          </cell>
        </row>
        <row r="51">
          <cell r="A51" t="str">
            <v>Gambia</v>
          </cell>
          <cell r="B51">
            <v>8822.6899470000008</v>
          </cell>
          <cell r="L51" t="str">
            <v>Europe, regional</v>
          </cell>
          <cell r="M51">
            <v>16573.775721965198</v>
          </cell>
        </row>
        <row r="52">
          <cell r="A52" t="str">
            <v>Tajikistan</v>
          </cell>
          <cell r="B52">
            <v>8627.4817959999982</v>
          </cell>
          <cell r="L52" t="str">
            <v>Libya</v>
          </cell>
          <cell r="M52">
            <v>14352.535313852004</v>
          </cell>
        </row>
        <row r="53">
          <cell r="A53" t="str">
            <v>Liberia</v>
          </cell>
          <cell r="B53">
            <v>8620.7513200000012</v>
          </cell>
          <cell r="L53" t="str">
            <v>South Africa</v>
          </cell>
          <cell r="M53">
            <v>12286.280631491853</v>
          </cell>
        </row>
        <row r="54">
          <cell r="A54" t="str">
            <v>Turkey</v>
          </cell>
          <cell r="B54">
            <v>8617.2569729999996</v>
          </cell>
          <cell r="L54" t="str">
            <v>Egypt</v>
          </cell>
          <cell r="M54">
            <v>11479.470741696839</v>
          </cell>
        </row>
        <row r="55">
          <cell r="A55" t="str">
            <v>Tunisia</v>
          </cell>
          <cell r="B55">
            <v>7102.6146230000022</v>
          </cell>
          <cell r="L55" t="str">
            <v>Mexico</v>
          </cell>
          <cell r="M55">
            <v>11465.163775403707</v>
          </cell>
        </row>
        <row r="56">
          <cell r="A56" t="str">
            <v>Honduras</v>
          </cell>
          <cell r="B56">
            <v>6874.8429389999992</v>
          </cell>
          <cell r="L56" t="str">
            <v>Gambia</v>
          </cell>
          <cell r="M56">
            <v>10804.321190000002</v>
          </cell>
        </row>
        <row r="57">
          <cell r="A57" t="str">
            <v>Iraq</v>
          </cell>
          <cell r="B57">
            <v>6873.1699929999995</v>
          </cell>
          <cell r="L57" t="str">
            <v>Tunisia</v>
          </cell>
          <cell r="M57">
            <v>9838.1378304670689</v>
          </cell>
        </row>
        <row r="58">
          <cell r="A58" t="str">
            <v>Malaysia</v>
          </cell>
          <cell r="B58">
            <v>6394.984773000001</v>
          </cell>
          <cell r="L58" t="str">
            <v>Vietnam</v>
          </cell>
          <cell r="M58">
            <v>9165.9928998727373</v>
          </cell>
        </row>
        <row r="59">
          <cell r="A59" t="str">
            <v>Indonesia</v>
          </cell>
          <cell r="B59">
            <v>6155.4288789999982</v>
          </cell>
          <cell r="L59" t="str">
            <v>Chile</v>
          </cell>
          <cell r="M59">
            <v>6723.6986932990912</v>
          </cell>
        </row>
        <row r="60">
          <cell r="A60" t="str">
            <v>Sri Lanka</v>
          </cell>
          <cell r="B60">
            <v>5460.4189089999973</v>
          </cell>
          <cell r="L60" t="str">
            <v>Thailand</v>
          </cell>
          <cell r="M60">
            <v>6709.2571365729391</v>
          </cell>
        </row>
        <row r="61">
          <cell r="A61" t="str">
            <v>Morocco</v>
          </cell>
          <cell r="B61">
            <v>5437.8482140000015</v>
          </cell>
          <cell r="L61" t="str">
            <v>Jamaica</v>
          </cell>
          <cell r="M61">
            <v>6459.8713360117163</v>
          </cell>
        </row>
        <row r="62">
          <cell r="A62" t="str">
            <v>Swaziland</v>
          </cell>
          <cell r="B62">
            <v>4834.1575780000003</v>
          </cell>
          <cell r="L62" t="str">
            <v>Haiti</v>
          </cell>
          <cell r="M62">
            <v>5996.371360000001</v>
          </cell>
        </row>
        <row r="63">
          <cell r="A63" t="str">
            <v>Jordan</v>
          </cell>
          <cell r="B63">
            <v>4748.4745540000022</v>
          </cell>
          <cell r="L63" t="str">
            <v>Lesotho</v>
          </cell>
          <cell r="M63">
            <v>5692.8123600000008</v>
          </cell>
        </row>
        <row r="64">
          <cell r="A64" t="str">
            <v>Lebanon</v>
          </cell>
          <cell r="B64">
            <v>4327.2449890000007</v>
          </cell>
          <cell r="L64" t="str">
            <v>Philippines</v>
          </cell>
          <cell r="M64">
            <v>5665.6966022512297</v>
          </cell>
        </row>
        <row r="65">
          <cell r="A65" t="str">
            <v>Georgia</v>
          </cell>
          <cell r="B65">
            <v>4275.0046039999988</v>
          </cell>
          <cell r="L65" t="str">
            <v>America, regional</v>
          </cell>
          <cell r="M65">
            <v>5540.7647600000018</v>
          </cell>
        </row>
        <row r="66">
          <cell r="A66" t="str">
            <v>Kyrgyz Republic</v>
          </cell>
          <cell r="B66">
            <v>4046.911105000002</v>
          </cell>
          <cell r="L66" t="str">
            <v>Sri Lanka</v>
          </cell>
          <cell r="M66">
            <v>5492.1987125182732</v>
          </cell>
        </row>
        <row r="67">
          <cell r="A67" t="str">
            <v>Mexico</v>
          </cell>
          <cell r="B67">
            <v>3713.4819159999993</v>
          </cell>
          <cell r="L67" t="str">
            <v>Tajikistan</v>
          </cell>
          <cell r="M67">
            <v>4392.8410600000007</v>
          </cell>
        </row>
        <row r="68">
          <cell r="A68" t="str">
            <v>Kazakhstan</v>
          </cell>
          <cell r="B68">
            <v>3292.0464749999996</v>
          </cell>
          <cell r="L68" t="str">
            <v>Malaysia</v>
          </cell>
          <cell r="M68">
            <v>4263.1350695545407</v>
          </cell>
        </row>
        <row r="69">
          <cell r="A69" t="str">
            <v>Serbia</v>
          </cell>
          <cell r="B69">
            <v>3280.2713360000021</v>
          </cell>
          <cell r="L69" t="str">
            <v>Oceania, regional</v>
          </cell>
          <cell r="M69">
            <v>3687.9462199999998</v>
          </cell>
        </row>
        <row r="70">
          <cell r="A70" t="str">
            <v>Oceania, regional</v>
          </cell>
          <cell r="B70">
            <v>3275.0896750000002</v>
          </cell>
          <cell r="L70" t="str">
            <v>Bosnia-Herzegovina</v>
          </cell>
          <cell r="M70">
            <v>3625.7786988790967</v>
          </cell>
        </row>
        <row r="71">
          <cell r="A71" t="str">
            <v>Haiti</v>
          </cell>
          <cell r="B71">
            <v>3263.6649900000002</v>
          </cell>
          <cell r="L71" t="str">
            <v>Kosovo</v>
          </cell>
          <cell r="M71">
            <v>3500.3978507974539</v>
          </cell>
        </row>
        <row r="72">
          <cell r="A72" t="str">
            <v>Senegal</v>
          </cell>
          <cell r="B72">
            <v>3205.2835610000002</v>
          </cell>
          <cell r="L72" t="str">
            <v>Kazakhstan</v>
          </cell>
          <cell r="M72">
            <v>3485.1411388202805</v>
          </cell>
        </row>
        <row r="73">
          <cell r="A73" t="str">
            <v>Lesotho</v>
          </cell>
          <cell r="B73">
            <v>3127.1334069999998</v>
          </cell>
          <cell r="L73" t="str">
            <v>Algeria</v>
          </cell>
          <cell r="M73">
            <v>3252.2536694134997</v>
          </cell>
        </row>
        <row r="74">
          <cell r="A74" t="str">
            <v>Ukraine</v>
          </cell>
          <cell r="B74">
            <v>3040.5485680000006</v>
          </cell>
          <cell r="L74" t="str">
            <v>Burundi</v>
          </cell>
          <cell r="M74">
            <v>3188.6911799999993</v>
          </cell>
        </row>
        <row r="75">
          <cell r="A75" t="str">
            <v>Mongolia</v>
          </cell>
          <cell r="B75">
            <v>2932.8539950000004</v>
          </cell>
          <cell r="L75" t="str">
            <v>Morocco</v>
          </cell>
          <cell r="M75">
            <v>3153.7105543555913</v>
          </cell>
        </row>
        <row r="76">
          <cell r="A76" t="str">
            <v>Peru</v>
          </cell>
          <cell r="B76">
            <v>2688.0861349999996</v>
          </cell>
          <cell r="L76" t="str">
            <v>Peru</v>
          </cell>
          <cell r="M76">
            <v>2989.1045399999994</v>
          </cell>
        </row>
        <row r="77">
          <cell r="A77" t="str">
            <v>Eritrea</v>
          </cell>
          <cell r="B77">
            <v>2528.6175470000003</v>
          </cell>
          <cell r="L77" t="str">
            <v>Cuba</v>
          </cell>
          <cell r="M77">
            <v>2688.3361927040514</v>
          </cell>
        </row>
        <row r="78">
          <cell r="A78" t="str">
            <v>North of Sahara, regional</v>
          </cell>
          <cell r="B78">
            <v>2410.1111099999994</v>
          </cell>
          <cell r="L78" t="str">
            <v>Mali</v>
          </cell>
          <cell r="M78">
            <v>2510.0566600000006</v>
          </cell>
        </row>
        <row r="79">
          <cell r="A79" t="str">
            <v>St. Kitts-Nevis</v>
          </cell>
          <cell r="B79">
            <v>2354.2385360000003</v>
          </cell>
          <cell r="L79" t="str">
            <v>Serbia</v>
          </cell>
          <cell r="M79">
            <v>2080.8060069014455</v>
          </cell>
        </row>
        <row r="80">
          <cell r="A80" t="str">
            <v>Bosnia-Herzegovina</v>
          </cell>
          <cell r="B80">
            <v>2256.0411759999993</v>
          </cell>
          <cell r="L80" t="str">
            <v>Cambodia</v>
          </cell>
          <cell r="M80">
            <v>2045.4588775759594</v>
          </cell>
        </row>
        <row r="81">
          <cell r="A81" t="str">
            <v>Algeria</v>
          </cell>
          <cell r="B81">
            <v>2150.5037230000007</v>
          </cell>
          <cell r="L81" t="str">
            <v>Former Yugoslav Republic of Macedonia (FYROM)</v>
          </cell>
          <cell r="M81">
            <v>1838.6553988165228</v>
          </cell>
        </row>
        <row r="82">
          <cell r="A82" t="str">
            <v>Argentina</v>
          </cell>
          <cell r="B82">
            <v>2041.4806610000001</v>
          </cell>
          <cell r="L82" t="str">
            <v>Cameroon</v>
          </cell>
          <cell r="M82">
            <v>1705.1589300000001</v>
          </cell>
        </row>
        <row r="83">
          <cell r="A83" t="str">
            <v>Madagascar</v>
          </cell>
          <cell r="B83">
            <v>1796.5257060000001</v>
          </cell>
          <cell r="L83" t="str">
            <v>Senegal</v>
          </cell>
          <cell r="M83">
            <v>1619.7373945317163</v>
          </cell>
        </row>
        <row r="84">
          <cell r="A84" t="str">
            <v>Philippines</v>
          </cell>
          <cell r="B84">
            <v>1664.3234469999995</v>
          </cell>
          <cell r="L84" t="str">
            <v>Liberia</v>
          </cell>
          <cell r="M84">
            <v>1561.0910200000005</v>
          </cell>
        </row>
        <row r="85">
          <cell r="A85" t="str">
            <v>Guinea</v>
          </cell>
          <cell r="B85">
            <v>1643.8848800000003</v>
          </cell>
          <cell r="L85" t="str">
            <v>Guatemala</v>
          </cell>
          <cell r="M85">
            <v>1100.0988300000004</v>
          </cell>
        </row>
        <row r="86">
          <cell r="A86" t="str">
            <v>Uzbekistan</v>
          </cell>
          <cell r="B86">
            <v>1635.9295409999997</v>
          </cell>
          <cell r="L86" t="str">
            <v>Kyrgyz Republic</v>
          </cell>
          <cell r="M86">
            <v>1010.2491699999999</v>
          </cell>
        </row>
        <row r="87">
          <cell r="A87" t="str">
            <v>Cuba</v>
          </cell>
          <cell r="B87">
            <v>1448.7756319999996</v>
          </cell>
          <cell r="L87" t="str">
            <v>Azerbaijan</v>
          </cell>
          <cell r="M87">
            <v>1008.3323161362141</v>
          </cell>
        </row>
        <row r="88">
          <cell r="A88" t="str">
            <v>North &amp; Central America, regional</v>
          </cell>
          <cell r="B88">
            <v>1411.6861129999998</v>
          </cell>
          <cell r="L88" t="str">
            <v>Argentina</v>
          </cell>
          <cell r="M88">
            <v>1007.6579481640531</v>
          </cell>
        </row>
        <row r="89">
          <cell r="A89" t="str">
            <v>Former Yugoslav Republic of Macedonia (FYROM)</v>
          </cell>
          <cell r="B89">
            <v>1373.4683359999999</v>
          </cell>
          <cell r="L89" t="str">
            <v>Venezuela</v>
          </cell>
          <cell r="M89">
            <v>1003.999513365466</v>
          </cell>
        </row>
        <row r="90">
          <cell r="A90" t="str">
            <v>Azerbaijan</v>
          </cell>
          <cell r="B90">
            <v>1335.3178619999999</v>
          </cell>
          <cell r="L90" t="str">
            <v>Laos</v>
          </cell>
          <cell r="M90">
            <v>997.15094999999997</v>
          </cell>
        </row>
        <row r="91">
          <cell r="A91" t="str">
            <v>Papua New Guinea</v>
          </cell>
          <cell r="B91">
            <v>1328.193522</v>
          </cell>
          <cell r="L91" t="str">
            <v>Uzbekistan</v>
          </cell>
          <cell r="M91">
            <v>982.16789361280394</v>
          </cell>
        </row>
        <row r="92">
          <cell r="A92" t="str">
            <v>Cameroon</v>
          </cell>
          <cell r="B92">
            <v>1237.0836079999999</v>
          </cell>
          <cell r="L92" t="str">
            <v>Vanuatu</v>
          </cell>
          <cell r="M92">
            <v>959.83557999999994</v>
          </cell>
        </row>
        <row r="93">
          <cell r="A93" t="str">
            <v>South Asia, regional</v>
          </cell>
          <cell r="B93">
            <v>1193.4821790000001</v>
          </cell>
          <cell r="L93" t="str">
            <v>Iran</v>
          </cell>
          <cell r="M93">
            <v>859.1086864866312</v>
          </cell>
        </row>
        <row r="94">
          <cell r="A94" t="str">
            <v>Moldova</v>
          </cell>
          <cell r="B94">
            <v>1180.625104</v>
          </cell>
          <cell r="L94" t="str">
            <v>Panama</v>
          </cell>
          <cell r="M94">
            <v>856.76698999999985</v>
          </cell>
        </row>
        <row r="95">
          <cell r="A95" t="str">
            <v>Seychelles</v>
          </cell>
          <cell r="B95">
            <v>1142.8827509999999</v>
          </cell>
          <cell r="L95" t="str">
            <v>Costa Rica</v>
          </cell>
          <cell r="M95">
            <v>803.22379999999998</v>
          </cell>
        </row>
        <row r="96">
          <cell r="A96" t="str">
            <v>Venezuela</v>
          </cell>
          <cell r="B96">
            <v>1007.0625320000004</v>
          </cell>
          <cell r="L96" t="str">
            <v>Papua New Guinea</v>
          </cell>
          <cell r="M96">
            <v>784.57157799999982</v>
          </cell>
        </row>
        <row r="97">
          <cell r="A97" t="str">
            <v>Burkina Faso</v>
          </cell>
          <cell r="B97">
            <v>976.61969999999997</v>
          </cell>
          <cell r="L97" t="str">
            <v>Georgia</v>
          </cell>
          <cell r="M97">
            <v>761.83869158674395</v>
          </cell>
        </row>
        <row r="98">
          <cell r="A98" t="str">
            <v>Laos</v>
          </cell>
          <cell r="B98">
            <v>930.10400000000004</v>
          </cell>
          <cell r="L98" t="str">
            <v>Uruguay</v>
          </cell>
          <cell r="M98">
            <v>694.01274552875191</v>
          </cell>
        </row>
        <row r="99">
          <cell r="A99" t="str">
            <v>Chile</v>
          </cell>
          <cell r="B99">
            <v>885.50832899999978</v>
          </cell>
          <cell r="L99" t="str">
            <v>Guyana</v>
          </cell>
          <cell r="M99">
            <v>657.83962999999983</v>
          </cell>
        </row>
        <row r="100">
          <cell r="A100" t="str">
            <v>Armenia</v>
          </cell>
          <cell r="B100">
            <v>832.15423999999985</v>
          </cell>
          <cell r="L100" t="str">
            <v>Madagascar</v>
          </cell>
          <cell r="M100">
            <v>642.26415999999995</v>
          </cell>
        </row>
        <row r="101">
          <cell r="A101" t="str">
            <v>Korea, Dem. Rep.</v>
          </cell>
          <cell r="B101">
            <v>756.35268299999962</v>
          </cell>
          <cell r="L101" t="str">
            <v>Eritrea</v>
          </cell>
          <cell r="M101">
            <v>594.29407999999989</v>
          </cell>
        </row>
        <row r="102">
          <cell r="A102" t="str">
            <v>Iran</v>
          </cell>
          <cell r="B102">
            <v>734.74195099999997</v>
          </cell>
          <cell r="L102" t="str">
            <v>Cote d'Ivoire</v>
          </cell>
          <cell r="M102">
            <v>585.48522000000003</v>
          </cell>
        </row>
        <row r="103">
          <cell r="A103" t="str">
            <v>Burundi</v>
          </cell>
          <cell r="B103">
            <v>733.87820799999997</v>
          </cell>
          <cell r="L103" t="str">
            <v>Montenegro</v>
          </cell>
          <cell r="M103">
            <v>583.40737000000001</v>
          </cell>
        </row>
        <row r="104">
          <cell r="A104" t="str">
            <v>Fiji</v>
          </cell>
          <cell r="B104">
            <v>667.11812400000019</v>
          </cell>
          <cell r="L104" t="str">
            <v>North of Sahara, regional</v>
          </cell>
          <cell r="M104">
            <v>515.77800000000002</v>
          </cell>
        </row>
        <row r="105">
          <cell r="A105" t="str">
            <v>Costa Rica</v>
          </cell>
          <cell r="B105">
            <v>657.28068499999995</v>
          </cell>
          <cell r="L105" t="str">
            <v>Armenia</v>
          </cell>
          <cell r="M105">
            <v>438.31988737461091</v>
          </cell>
        </row>
        <row r="106">
          <cell r="A106" t="str">
            <v>Bolivia</v>
          </cell>
          <cell r="B106">
            <v>643.76243799999997</v>
          </cell>
          <cell r="L106" t="str">
            <v>Belize</v>
          </cell>
          <cell r="M106">
            <v>422.62563000000006</v>
          </cell>
        </row>
        <row r="107">
          <cell r="A107" t="str">
            <v>Albania</v>
          </cell>
          <cell r="B107">
            <v>642.64228600000001</v>
          </cell>
          <cell r="L107" t="str">
            <v>Belarus</v>
          </cell>
          <cell r="M107">
            <v>392.98821999999996</v>
          </cell>
        </row>
        <row r="108">
          <cell r="A108" t="str">
            <v>Cape Verde</v>
          </cell>
          <cell r="B108">
            <v>632.50780899999995</v>
          </cell>
          <cell r="L108" t="str">
            <v>Angola</v>
          </cell>
          <cell r="M108">
            <v>390.77323999999999</v>
          </cell>
        </row>
        <row r="109">
          <cell r="A109" t="str">
            <v>Botswana</v>
          </cell>
          <cell r="B109">
            <v>568.42127200000004</v>
          </cell>
          <cell r="L109" t="str">
            <v>Albania</v>
          </cell>
          <cell r="M109">
            <v>368.30730411044408</v>
          </cell>
        </row>
        <row r="110">
          <cell r="A110" t="str">
            <v>Guyana</v>
          </cell>
          <cell r="B110">
            <v>562.82810300000006</v>
          </cell>
          <cell r="L110" t="str">
            <v>Mongolia</v>
          </cell>
          <cell r="M110">
            <v>362.52850000000007</v>
          </cell>
        </row>
        <row r="111">
          <cell r="A111" t="str">
            <v>Belarus</v>
          </cell>
          <cell r="B111">
            <v>554.35784300000012</v>
          </cell>
          <cell r="L111" t="str">
            <v>Botswana</v>
          </cell>
          <cell r="M111">
            <v>278.70715724670004</v>
          </cell>
        </row>
        <row r="112">
          <cell r="A112" t="str">
            <v>Montenegro</v>
          </cell>
          <cell r="B112">
            <v>487.86412899999993</v>
          </cell>
          <cell r="L112" t="str">
            <v>Bolivia</v>
          </cell>
          <cell r="M112">
            <v>219.90006999999997</v>
          </cell>
        </row>
        <row r="113">
          <cell r="A113" t="str">
            <v>Panama</v>
          </cell>
          <cell r="B113">
            <v>433.85606400000006</v>
          </cell>
          <cell r="L113" t="str">
            <v>Korea, Dem. Rep.</v>
          </cell>
          <cell r="M113">
            <v>215.97386</v>
          </cell>
        </row>
        <row r="114">
          <cell r="A114" t="str">
            <v>Turkmenistan</v>
          </cell>
          <cell r="B114">
            <v>415.70685999999995</v>
          </cell>
          <cell r="L114" t="str">
            <v>Moldova</v>
          </cell>
          <cell r="M114">
            <v>209.57983999999999</v>
          </cell>
        </row>
        <row r="115">
          <cell r="A115" t="str">
            <v>Mali</v>
          </cell>
          <cell r="B115">
            <v>410.671134</v>
          </cell>
          <cell r="L115" t="str">
            <v>Fiji</v>
          </cell>
          <cell r="M115">
            <v>194.04664000000002</v>
          </cell>
        </row>
        <row r="116">
          <cell r="A116" t="str">
            <v>Angola</v>
          </cell>
          <cell r="B116">
            <v>351.63065100000006</v>
          </cell>
          <cell r="L116" t="str">
            <v>Mauritius</v>
          </cell>
          <cell r="M116">
            <v>192.87719076435104</v>
          </cell>
        </row>
        <row r="117">
          <cell r="A117" t="str">
            <v>Anguilla</v>
          </cell>
          <cell r="B117">
            <v>347.13200100000006</v>
          </cell>
          <cell r="L117" t="str">
            <v>Honduras</v>
          </cell>
          <cell r="M117">
            <v>175.67908</v>
          </cell>
        </row>
        <row r="118">
          <cell r="A118" t="str">
            <v>Ecuador</v>
          </cell>
          <cell r="B118">
            <v>340.43776200000002</v>
          </cell>
          <cell r="L118" t="str">
            <v>Gabon</v>
          </cell>
          <cell r="M118">
            <v>150</v>
          </cell>
        </row>
        <row r="119">
          <cell r="A119" t="str">
            <v>Solomon Islands</v>
          </cell>
          <cell r="B119">
            <v>227.48318600000002</v>
          </cell>
          <cell r="L119" t="str">
            <v>Maldives</v>
          </cell>
          <cell r="M119">
            <v>137.18673000000001</v>
          </cell>
        </row>
        <row r="120">
          <cell r="A120" t="str">
            <v>Maldives</v>
          </cell>
          <cell r="B120">
            <v>220.70287500000003</v>
          </cell>
          <cell r="L120" t="str">
            <v>Namibia</v>
          </cell>
          <cell r="M120">
            <v>136.73498615624951</v>
          </cell>
        </row>
        <row r="121">
          <cell r="A121" t="str">
            <v>Namibia</v>
          </cell>
          <cell r="B121">
            <v>190.06481300000002</v>
          </cell>
          <cell r="L121" t="str">
            <v>Burkina Faso</v>
          </cell>
          <cell r="M121">
            <v>131.70197999999999</v>
          </cell>
        </row>
        <row r="122">
          <cell r="A122" t="str">
            <v>St. Lucia</v>
          </cell>
          <cell r="B122">
            <v>160.81684400000003</v>
          </cell>
          <cell r="L122" t="str">
            <v>Seychelles</v>
          </cell>
          <cell r="M122">
            <v>122.43240999999999</v>
          </cell>
        </row>
        <row r="123">
          <cell r="A123" t="str">
            <v>Dominican Republic</v>
          </cell>
          <cell r="B123">
            <v>144.97088499999998</v>
          </cell>
          <cell r="L123" t="str">
            <v>Paraguay</v>
          </cell>
          <cell r="M123">
            <v>121.31673000000001</v>
          </cell>
        </row>
        <row r="124">
          <cell r="A124" t="str">
            <v>Belize</v>
          </cell>
          <cell r="B124">
            <v>142.298936</v>
          </cell>
          <cell r="L124" t="str">
            <v>Solomon Islands</v>
          </cell>
          <cell r="M124">
            <v>112.02394999999999</v>
          </cell>
        </row>
        <row r="125">
          <cell r="A125" t="str">
            <v>Europe, regional</v>
          </cell>
          <cell r="B125">
            <v>138.893</v>
          </cell>
          <cell r="L125" t="str">
            <v>Guinea</v>
          </cell>
          <cell r="M125">
            <v>110.75675000000001</v>
          </cell>
        </row>
        <row r="126">
          <cell r="A126" t="str">
            <v>Mauritania</v>
          </cell>
          <cell r="B126">
            <v>131.37703999999999</v>
          </cell>
          <cell r="L126" t="str">
            <v>Ecuador</v>
          </cell>
          <cell r="M126">
            <v>92.393290000000007</v>
          </cell>
        </row>
        <row r="127">
          <cell r="A127" t="str">
            <v>Timor-Leste</v>
          </cell>
          <cell r="B127">
            <v>131.234916</v>
          </cell>
          <cell r="L127" t="str">
            <v>Congo, Rep.</v>
          </cell>
          <cell r="M127">
            <v>89.324250000000006</v>
          </cell>
        </row>
        <row r="128">
          <cell r="A128" t="str">
            <v>Uruguay</v>
          </cell>
          <cell r="B128">
            <v>123.378395</v>
          </cell>
          <cell r="L128" t="str">
            <v>Turkmenistan</v>
          </cell>
          <cell r="M128">
            <v>83.855410000000006</v>
          </cell>
        </row>
        <row r="129">
          <cell r="A129" t="str">
            <v>Paraguay</v>
          </cell>
          <cell r="B129">
            <v>75.572767999999996</v>
          </cell>
          <cell r="L129" t="str">
            <v>Cape Verde</v>
          </cell>
          <cell r="M129">
            <v>77.446789999999993</v>
          </cell>
        </row>
        <row r="130">
          <cell r="A130" t="str">
            <v>Djibouti</v>
          </cell>
          <cell r="B130">
            <v>69.672929999999994</v>
          </cell>
          <cell r="L130" t="str">
            <v>Bhutan</v>
          </cell>
          <cell r="M130">
            <v>61.64461</v>
          </cell>
        </row>
        <row r="131">
          <cell r="A131" t="str">
            <v>Chad</v>
          </cell>
          <cell r="B131">
            <v>58.344369999999998</v>
          </cell>
          <cell r="L131" t="str">
            <v>Sao Tome &amp; Principe</v>
          </cell>
          <cell r="M131">
            <v>58.440660000000001</v>
          </cell>
        </row>
        <row r="132">
          <cell r="A132" t="str">
            <v>Guinea-Bissau</v>
          </cell>
          <cell r="B132">
            <v>57.065123</v>
          </cell>
          <cell r="L132" t="str">
            <v>Dominica</v>
          </cell>
          <cell r="M132">
            <v>44.405929999999998</v>
          </cell>
        </row>
        <row r="133">
          <cell r="A133" t="str">
            <v>America, regional</v>
          </cell>
          <cell r="B133">
            <v>56.94987900000001</v>
          </cell>
          <cell r="L133" t="str">
            <v>St. Lucia</v>
          </cell>
          <cell r="M133">
            <v>42.71031</v>
          </cell>
        </row>
        <row r="134">
          <cell r="A134" t="str">
            <v>Central African Rep.</v>
          </cell>
          <cell r="B134">
            <v>53.73724</v>
          </cell>
          <cell r="L134" t="str">
            <v>El Salvador</v>
          </cell>
          <cell r="M134">
            <v>36.426400000000001</v>
          </cell>
        </row>
        <row r="135">
          <cell r="A135" t="str">
            <v>Congo, Rep.</v>
          </cell>
          <cell r="B135">
            <v>50.378660000000004</v>
          </cell>
          <cell r="L135" t="str">
            <v>Guinea-Bissau</v>
          </cell>
          <cell r="M135">
            <v>22.02</v>
          </cell>
        </row>
        <row r="136">
          <cell r="A136" t="str">
            <v>St.Vincent &amp; Grenadines</v>
          </cell>
          <cell r="B136">
            <v>47.860720000000001</v>
          </cell>
          <cell r="L136" t="str">
            <v>Timor-Leste</v>
          </cell>
          <cell r="M136">
            <v>18.38869</v>
          </cell>
        </row>
        <row r="137">
          <cell r="A137" t="str">
            <v>Niger</v>
          </cell>
          <cell r="B137">
            <v>38.174330000000005</v>
          </cell>
          <cell r="L137" t="str">
            <v>Nicaragua</v>
          </cell>
          <cell r="M137">
            <v>15.97559</v>
          </cell>
        </row>
        <row r="138">
          <cell r="A138" t="str">
            <v>Dominica</v>
          </cell>
          <cell r="B138">
            <v>34.350260000000006</v>
          </cell>
          <cell r="L138" t="str">
            <v>Kiribati</v>
          </cell>
          <cell r="M138">
            <v>11.85453</v>
          </cell>
        </row>
        <row r="139">
          <cell r="A139" t="str">
            <v>Togo</v>
          </cell>
          <cell r="B139">
            <v>33.419544999999999</v>
          </cell>
          <cell r="L139" t="str">
            <v>Comoros</v>
          </cell>
          <cell r="M139">
            <v>10</v>
          </cell>
        </row>
        <row r="140">
          <cell r="A140" t="str">
            <v>Mauritius</v>
          </cell>
          <cell r="B140">
            <v>20.709451000000008</v>
          </cell>
          <cell r="L140" t="str">
            <v>Dominican Republic</v>
          </cell>
          <cell r="M140">
            <v>7.020500000000002</v>
          </cell>
        </row>
        <row r="141">
          <cell r="A141" t="str">
            <v>Tuvalu</v>
          </cell>
          <cell r="B141">
            <v>19.89</v>
          </cell>
          <cell r="L141" t="str">
            <v>Swaziland</v>
          </cell>
          <cell r="M141">
            <v>4.3854499999999996</v>
          </cell>
        </row>
        <row r="142">
          <cell r="A142" t="str">
            <v>Vanuatu</v>
          </cell>
          <cell r="B142">
            <v>19.674488</v>
          </cell>
          <cell r="L142" t="str">
            <v>Antigua and Barbuda</v>
          </cell>
          <cell r="M142">
            <v>1.42374</v>
          </cell>
        </row>
        <row r="143">
          <cell r="A143" t="str">
            <v>Tonga</v>
          </cell>
          <cell r="B143">
            <v>19.364108000000002</v>
          </cell>
          <cell r="L143" t="str">
            <v>Grenada</v>
          </cell>
          <cell r="M143">
            <v>0.27015</v>
          </cell>
        </row>
        <row r="144">
          <cell r="A144" t="str">
            <v>Kiribati</v>
          </cell>
          <cell r="B144">
            <v>17.045100000000001</v>
          </cell>
          <cell r="L144" t="str">
            <v>St.Vincent &amp; Grenadines</v>
          </cell>
          <cell r="M144">
            <v>5.8799999999999998E-2</v>
          </cell>
        </row>
        <row r="145">
          <cell r="A145" t="str">
            <v>Benin</v>
          </cell>
          <cell r="B145">
            <v>16.79289</v>
          </cell>
        </row>
        <row r="146">
          <cell r="A146" t="str">
            <v>Grenada</v>
          </cell>
          <cell r="B146">
            <v>10.824759999999999</v>
          </cell>
        </row>
        <row r="147">
          <cell r="A147" t="str">
            <v>Bhutan</v>
          </cell>
          <cell r="B147">
            <v>7.3984579999999998</v>
          </cell>
        </row>
        <row r="148">
          <cell r="A148" t="str">
            <v>Marshall Islands</v>
          </cell>
          <cell r="B148">
            <v>5.3900299999999994</v>
          </cell>
        </row>
        <row r="149">
          <cell r="A149" t="str">
            <v>Antigua and Barbuda</v>
          </cell>
          <cell r="B149">
            <v>3.3073600000000001</v>
          </cell>
        </row>
        <row r="150">
          <cell r="A150" t="str">
            <v>El Salvador</v>
          </cell>
          <cell r="B150">
            <v>-82.479009999999988</v>
          </cell>
        </row>
        <row r="151">
          <cell r="A151" t="str">
            <v>Thailand</v>
          </cell>
          <cell r="B151">
            <v>-13396.940684000001</v>
          </cell>
        </row>
        <row r="152">
          <cell r="A152" t="str">
            <v>South Africa</v>
          </cell>
          <cell r="B152">
            <v>-13962.072711999999</v>
          </cell>
        </row>
      </sheetData>
      <sheetData sheetId="97"/>
      <sheetData sheetId="98">
        <row r="9">
          <cell r="B9" t="str">
            <v>Least Developed Country</v>
          </cell>
          <cell r="C9">
            <v>1757244.3001199993</v>
          </cell>
          <cell r="D9">
            <v>0.59294844908785727</v>
          </cell>
          <cell r="E9">
            <v>159450.78895800008</v>
          </cell>
          <cell r="F9">
            <v>0.31884717609603053</v>
          </cell>
          <cell r="G9">
            <v>2298384.9647300001</v>
          </cell>
          <cell r="H9">
            <v>0.58546033670359365</v>
          </cell>
          <cell r="I9">
            <v>206750.18014499967</v>
          </cell>
          <cell r="J9">
            <v>0.29656154609785212</v>
          </cell>
          <cell r="K9">
            <v>2158227.1306399992</v>
          </cell>
          <cell r="L9">
            <v>0.53690412077352312</v>
          </cell>
          <cell r="M9">
            <v>195082.99887318895</v>
          </cell>
          <cell r="N9">
            <v>0.23723030922653326</v>
          </cell>
        </row>
        <row r="10">
          <cell r="B10" t="str">
            <v>Low Middle Income Country</v>
          </cell>
          <cell r="C10">
            <v>816956.62327999983</v>
          </cell>
          <cell r="D10">
            <v>0.2756663730323945</v>
          </cell>
          <cell r="E10">
            <v>192195.85066599961</v>
          </cell>
          <cell r="F10">
            <v>0.38432612746977396</v>
          </cell>
          <cell r="G10">
            <v>1104874.8756499989</v>
          </cell>
          <cell r="H10">
            <v>0.28144128448446343</v>
          </cell>
          <cell r="I10">
            <v>225640.59875800056</v>
          </cell>
          <cell r="J10">
            <v>0.32365787920081834</v>
          </cell>
          <cell r="K10">
            <v>1099510.6346400015</v>
          </cell>
          <cell r="L10">
            <v>0.27352625782137757</v>
          </cell>
          <cell r="M10">
            <v>304873.12005120784</v>
          </cell>
          <cell r="N10">
            <v>0.37074037697985163</v>
          </cell>
        </row>
        <row r="11">
          <cell r="B11" t="str">
            <v>Other Low Income Country</v>
          </cell>
          <cell r="C11">
            <v>238067.17730000007</v>
          </cell>
          <cell r="D11">
            <v>8.0331211516303846E-2</v>
          </cell>
          <cell r="E11">
            <v>15849.798416000009</v>
          </cell>
          <cell r="F11">
            <v>3.1694189158036054E-2</v>
          </cell>
          <cell r="G11">
            <v>246303.1458599999</v>
          </cell>
          <cell r="H11">
            <v>6.2740021762755338E-2</v>
          </cell>
          <cell r="I11">
            <v>14971.857945999996</v>
          </cell>
          <cell r="J11">
            <v>2.1475566973190644E-2</v>
          </cell>
          <cell r="K11">
            <v>226691.3908600001</v>
          </cell>
          <cell r="L11">
            <v>5.6394222910414057E-2</v>
          </cell>
          <cell r="M11">
            <v>11473.221474614782</v>
          </cell>
          <cell r="N11">
            <v>1.3951989122417751E-2</v>
          </cell>
        </row>
        <row r="12">
          <cell r="B12" t="str">
            <v>Upper Middle Income Country</v>
          </cell>
          <cell r="C12">
            <v>151302.00868</v>
          </cell>
          <cell r="D12">
            <v>5.1053966363445918E-2</v>
          </cell>
          <cell r="E12">
            <v>132588.87214000005</v>
          </cell>
          <cell r="F12">
            <v>0.26513250727616167</v>
          </cell>
          <cell r="G12">
            <v>275411.00841000001</v>
          </cell>
          <cell r="H12">
            <v>7.0154575578045775E-2</v>
          </cell>
          <cell r="I12">
            <v>249795.11291800003</v>
          </cell>
          <cell r="J12">
            <v>0.35830500772814583</v>
          </cell>
          <cell r="K12">
            <v>535333.49260000023</v>
          </cell>
          <cell r="L12">
            <v>0.13317539849468499</v>
          </cell>
          <cell r="M12">
            <v>310906.555504166</v>
          </cell>
          <cell r="N12">
            <v>0.37807732467119803</v>
          </cell>
        </row>
        <row r="13">
          <cell r="B13" t="str">
            <v>Total</v>
          </cell>
          <cell r="C13">
            <v>2963570.1093799947</v>
          </cell>
          <cell r="D13">
            <v>1</v>
          </cell>
          <cell r="E13">
            <v>500085.31017999863</v>
          </cell>
          <cell r="F13">
            <v>1</v>
          </cell>
          <cell r="G13">
            <v>3925773.9946499988</v>
          </cell>
          <cell r="H13">
            <v>1</v>
          </cell>
          <cell r="I13">
            <v>697157.74976699543</v>
          </cell>
          <cell r="J13">
            <v>1</v>
          </cell>
          <cell r="K13">
            <v>4019762.648740002</v>
          </cell>
          <cell r="L13">
            <v>1</v>
          </cell>
          <cell r="M13">
            <v>822335.89590317698</v>
          </cell>
          <cell r="N13">
            <v>1</v>
          </cell>
        </row>
      </sheetData>
      <sheetData sheetId="99"/>
      <sheetData sheetId="100">
        <row r="5">
          <cell r="B5" t="str">
            <v>Admin</v>
          </cell>
          <cell r="C5">
            <v>254185.986</v>
          </cell>
          <cell r="D5">
            <v>5.2910955917955291E-2</v>
          </cell>
          <cell r="E5">
            <v>237810.933185</v>
          </cell>
          <cell r="F5">
            <v>4.582421607651814E-2</v>
          </cell>
          <cell r="G5">
            <v>286145.63391999999</v>
          </cell>
          <cell r="H5">
            <v>5.4402047283956492E-2</v>
          </cell>
          <cell r="I5">
            <v>333177.91169600014</v>
          </cell>
          <cell r="J5">
            <v>5.9927244462847654E-2</v>
          </cell>
          <cell r="K5">
            <v>352350.51174201473</v>
          </cell>
          <cell r="L5">
            <v>5.2426363857869876E-2</v>
          </cell>
          <cell r="M5">
            <v>372674.73500299989</v>
          </cell>
          <cell r="N5">
            <v>5.4624440331266511E-2</v>
          </cell>
          <cell r="O5">
            <v>378004.98324000003</v>
          </cell>
          <cell r="P5">
            <v>4.9333718431829841E-2</v>
          </cell>
          <cell r="Q5">
            <v>469538.69531092281</v>
          </cell>
          <cell r="R5">
            <v>5.5001340700625477E-2</v>
          </cell>
        </row>
        <row r="6">
          <cell r="B6" t="str">
            <v>Commodity and General Programme Assistance</v>
          </cell>
          <cell r="C6">
            <v>355309.8</v>
          </cell>
          <cell r="D6">
            <v>7.3960730333172311E-2</v>
          </cell>
          <cell r="E6">
            <v>527638.17928999988</v>
          </cell>
          <cell r="F6">
            <v>0.1016715489661543</v>
          </cell>
          <cell r="G6">
            <v>373874.03480099997</v>
          </cell>
          <cell r="H6">
            <v>7.1080982927644726E-2</v>
          </cell>
          <cell r="I6">
            <v>285587.73683000001</v>
          </cell>
          <cell r="J6">
            <v>5.1367409182330487E-2</v>
          </cell>
          <cell r="K6">
            <v>227068.31519000005</v>
          </cell>
          <cell r="L6">
            <v>3.3785579177647414E-2</v>
          </cell>
          <cell r="M6">
            <v>76416.050109999996</v>
          </cell>
          <cell r="N6">
            <v>1.1200608942678032E-2</v>
          </cell>
          <cell r="O6">
            <v>73452.09732000003</v>
          </cell>
          <cell r="P6">
            <v>9.5862891974403813E-3</v>
          </cell>
          <cell r="Q6">
            <v>95391.734270000015</v>
          </cell>
          <cell r="R6">
            <v>1.1174102004806055E-2</v>
          </cell>
        </row>
        <row r="7">
          <cell r="B7" t="str">
            <v>Debt relief</v>
          </cell>
          <cell r="C7">
            <v>27266.18</v>
          </cell>
          <cell r="D7">
            <v>5.675685236364819E-3</v>
          </cell>
          <cell r="E7">
            <v>105073.840589</v>
          </cell>
          <cell r="F7">
            <v>2.0246867167348814E-2</v>
          </cell>
          <cell r="G7">
            <v>113280.66150999999</v>
          </cell>
          <cell r="H7">
            <v>2.1536934949522399E-2</v>
          </cell>
          <cell r="I7">
            <v>70957.637813000008</v>
          </cell>
          <cell r="J7">
            <v>1.2762837986708299E-2</v>
          </cell>
          <cell r="K7">
            <v>53311.378009</v>
          </cell>
          <cell r="L7">
            <v>7.9322197871835986E-3</v>
          </cell>
          <cell r="M7">
            <v>3232.4832779999997</v>
          </cell>
          <cell r="N7">
            <v>4.7379812301874021E-4</v>
          </cell>
          <cell r="O7">
            <v>0</v>
          </cell>
          <cell r="P7">
            <v>0</v>
          </cell>
          <cell r="Q7">
            <v>2248.8535499999998</v>
          </cell>
          <cell r="R7">
            <v>2.6342868335367992E-4</v>
          </cell>
        </row>
        <row r="8">
          <cell r="B8" t="str">
            <v>Economic Infrastructure &amp; Services</v>
          </cell>
          <cell r="C8">
            <v>525824.5699999996</v>
          </cell>
          <cell r="D8">
            <v>0.10945481724491207</v>
          </cell>
          <cell r="E8">
            <v>358522.61199400009</v>
          </cell>
          <cell r="F8">
            <v>6.9084366392650795E-2</v>
          </cell>
          <cell r="G8">
            <v>546585.34885399975</v>
          </cell>
          <cell r="H8">
            <v>0.10391688171410821</v>
          </cell>
          <cell r="I8">
            <v>597359.90844100039</v>
          </cell>
          <cell r="J8">
            <v>0.1074444973954673</v>
          </cell>
          <cell r="K8">
            <v>487080.95821400016</v>
          </cell>
          <cell r="L8">
            <v>7.2472957162224974E-2</v>
          </cell>
          <cell r="M8">
            <v>396384.18451199983</v>
          </cell>
          <cell r="N8">
            <v>5.8099630056647589E-2</v>
          </cell>
          <cell r="O8">
            <v>888545.05126800016</v>
          </cell>
          <cell r="P8">
            <v>0.11596469178137739</v>
          </cell>
          <cell r="Q8">
            <v>826430.95872000011</v>
          </cell>
          <cell r="R8">
            <v>9.6807379626089513E-2</v>
          </cell>
        </row>
        <row r="9">
          <cell r="B9" t="str">
            <v>Education</v>
          </cell>
          <cell r="C9">
            <v>523320.8796900005</v>
          </cell>
          <cell r="D9">
            <v>0.10893365299935617</v>
          </cell>
          <cell r="E9">
            <v>481929.37816999969</v>
          </cell>
          <cell r="F9">
            <v>9.2863837936770915E-2</v>
          </cell>
          <cell r="G9">
            <v>649177.35659999994</v>
          </cell>
          <cell r="H9">
            <v>0.1234216883396544</v>
          </cell>
          <cell r="I9">
            <v>620581.10844499827</v>
          </cell>
          <cell r="J9">
            <v>0.11162119242989074</v>
          </cell>
          <cell r="K9">
            <v>905375.18290660786</v>
          </cell>
          <cell r="L9">
            <v>0.13471111062753555</v>
          </cell>
          <cell r="M9">
            <v>820921.65848700027</v>
          </cell>
          <cell r="N9">
            <v>0.1203258013997287</v>
          </cell>
          <cell r="O9">
            <v>651528.76997399935</v>
          </cell>
          <cell r="P9">
            <v>8.503151628486906E-2</v>
          </cell>
          <cell r="Q9">
            <v>963533.44638256519</v>
          </cell>
          <cell r="R9">
            <v>0.1128674417895255</v>
          </cell>
        </row>
        <row r="10">
          <cell r="B10" t="str">
            <v>Government and Civil Society</v>
          </cell>
          <cell r="C10">
            <v>761567.79000000097</v>
          </cell>
          <cell r="D10">
            <v>0.15852675593698817</v>
          </cell>
          <cell r="E10">
            <v>729973.17641909886</v>
          </cell>
          <cell r="F10">
            <v>0.14065984317158797</v>
          </cell>
          <cell r="G10">
            <v>721509.36203400092</v>
          </cell>
          <cell r="H10">
            <v>0.13717345916298299</v>
          </cell>
          <cell r="I10">
            <v>786973.71422100265</v>
          </cell>
          <cell r="J10">
            <v>0.14154949803811803</v>
          </cell>
          <cell r="K10">
            <v>834622.05618500058</v>
          </cell>
          <cell r="L10">
            <v>0.12418372655407386</v>
          </cell>
          <cell r="M10">
            <v>863051.46735736204</v>
          </cell>
          <cell r="N10">
            <v>0.12650093755643171</v>
          </cell>
          <cell r="O10">
            <v>1018590.2960175971</v>
          </cell>
          <cell r="P10">
            <v>0.13293699577823148</v>
          </cell>
          <cell r="Q10">
            <v>1119719.8420099465</v>
          </cell>
          <cell r="R10">
            <v>0.13116297577744479</v>
          </cell>
        </row>
        <row r="11">
          <cell r="B11" t="str">
            <v>Health</v>
          </cell>
          <cell r="C11">
            <v>696995.53</v>
          </cell>
          <cell r="D11">
            <v>0.14508549563720594</v>
          </cell>
          <cell r="E11">
            <v>780956.87078500004</v>
          </cell>
          <cell r="F11">
            <v>0.15048398285983666</v>
          </cell>
          <cell r="G11">
            <v>946229.80190599931</v>
          </cell>
          <cell r="H11">
            <v>0.17989734010469211</v>
          </cell>
          <cell r="I11">
            <v>1076712.7507964999</v>
          </cell>
          <cell r="J11">
            <v>0.19366358323333485</v>
          </cell>
          <cell r="K11">
            <v>1273495.7715340005</v>
          </cell>
          <cell r="L11">
            <v>0.18948391009797735</v>
          </cell>
          <cell r="M11">
            <v>1233037.2321730007</v>
          </cell>
          <cell r="N11">
            <v>0.18073124467244045</v>
          </cell>
          <cell r="O11">
            <v>1017239.7644559985</v>
          </cell>
          <cell r="P11">
            <v>0.13276073687491724</v>
          </cell>
          <cell r="Q11">
            <v>1042004.1824829999</v>
          </cell>
          <cell r="R11">
            <v>0.12205943327902535</v>
          </cell>
        </row>
        <row r="12">
          <cell r="B12" t="str">
            <v>Humantarian</v>
          </cell>
          <cell r="C12">
            <v>484463.66999999993</v>
          </cell>
          <cell r="D12">
            <v>0.10084519721406213</v>
          </cell>
          <cell r="E12">
            <v>368676.18557000003</v>
          </cell>
          <cell r="F12">
            <v>7.1040876731616118E-2</v>
          </cell>
          <cell r="G12">
            <v>422404.8060539994</v>
          </cell>
          <cell r="H12">
            <v>8.0307659834309264E-2</v>
          </cell>
          <cell r="I12">
            <v>425407.12004600005</v>
          </cell>
          <cell r="J12">
            <v>7.6516106213227936E-2</v>
          </cell>
          <cell r="K12">
            <v>825622.08748000022</v>
          </cell>
          <cell r="L12">
            <v>0.12284461785885716</v>
          </cell>
          <cell r="M12">
            <v>1118752.19833</v>
          </cell>
          <cell r="N12">
            <v>0.16398002591363864</v>
          </cell>
          <cell r="O12">
            <v>1266377.8477039998</v>
          </cell>
          <cell r="P12">
            <v>0.16527593798219742</v>
          </cell>
          <cell r="Q12">
            <v>1283511.6117199995</v>
          </cell>
          <cell r="R12">
            <v>0.15034939644894135</v>
          </cell>
        </row>
        <row r="13">
          <cell r="B13" t="str">
            <v>Multisector2</v>
          </cell>
          <cell r="C13">
            <v>499592.72999999975</v>
          </cell>
          <cell r="D13">
            <v>0.10399443859962025</v>
          </cell>
          <cell r="E13">
            <v>921957.78033400094</v>
          </cell>
          <cell r="F13">
            <v>0.17765370150827497</v>
          </cell>
          <cell r="G13">
            <v>607007.51920899993</v>
          </cell>
          <cell r="H13">
            <v>0.11540435305386311</v>
          </cell>
          <cell r="I13">
            <v>742661.61820600042</v>
          </cell>
          <cell r="J13">
            <v>0.13357927637175748</v>
          </cell>
          <cell r="K13">
            <v>956278.20402214373</v>
          </cell>
          <cell r="L13">
            <v>0.14228499009566548</v>
          </cell>
          <cell r="M13">
            <v>951663.94232400088</v>
          </cell>
          <cell r="N13">
            <v>0.13948922572515354</v>
          </cell>
          <cell r="O13">
            <v>1007226.5949289992</v>
          </cell>
          <cell r="P13">
            <v>0.1314539104891351</v>
          </cell>
          <cell r="Q13">
            <v>1131909.6539479073</v>
          </cell>
          <cell r="R13">
            <v>0.1325029359522166</v>
          </cell>
        </row>
        <row r="14">
          <cell r="B14" t="str">
            <v>OTHER SOCIAL INFRASTRUCTURE AND SERVICES</v>
          </cell>
          <cell r="C14">
            <v>204053.18000000011</v>
          </cell>
          <cell r="D14">
            <v>4.2475389701061662E-2</v>
          </cell>
          <cell r="E14">
            <v>260912.48650999996</v>
          </cell>
          <cell r="F14">
            <v>5.0275695901646628E-2</v>
          </cell>
          <cell r="G14">
            <v>228127.35296899997</v>
          </cell>
          <cell r="H14">
            <v>4.3371603728376638E-2</v>
          </cell>
          <cell r="I14">
            <v>210224.8795630002</v>
          </cell>
          <cell r="J14">
            <v>3.7812223762418946E-2</v>
          </cell>
          <cell r="K14">
            <v>316483.81310999987</v>
          </cell>
          <cell r="L14">
            <v>4.7089744411608521E-2</v>
          </cell>
          <cell r="M14">
            <v>198641.51508299995</v>
          </cell>
          <cell r="N14">
            <v>2.9115688746317515E-2</v>
          </cell>
          <cell r="O14">
            <v>292677.61095400021</v>
          </cell>
          <cell r="P14">
            <v>3.8197578048694301E-2</v>
          </cell>
          <cell r="Q14">
            <v>431737.88707999996</v>
          </cell>
          <cell r="R14">
            <v>5.0573388003582596E-2</v>
          </cell>
        </row>
        <row r="15">
          <cell r="B15" t="str">
            <v>Production Services</v>
          </cell>
          <cell r="C15">
            <v>162304.18</v>
          </cell>
          <cell r="D15">
            <v>3.378498338330848E-2</v>
          </cell>
          <cell r="E15">
            <v>249527.71896200004</v>
          </cell>
          <cell r="F15">
            <v>4.8081944583684158E-2</v>
          </cell>
          <cell r="G15">
            <v>134005.88486200012</v>
          </cell>
          <cell r="H15">
            <v>2.5477217264231043E-2</v>
          </cell>
          <cell r="I15">
            <v>191304.85189800014</v>
          </cell>
          <cell r="J15">
            <v>3.4409161664596483E-2</v>
          </cell>
          <cell r="K15">
            <v>228269.00598000028</v>
          </cell>
          <cell r="L15">
            <v>3.396423040743031E-2</v>
          </cell>
          <cell r="M15">
            <v>358112.31294300017</v>
          </cell>
          <cell r="N15">
            <v>5.2489967344014579E-2</v>
          </cell>
          <cell r="O15">
            <v>552342.66498399968</v>
          </cell>
          <cell r="P15">
            <v>7.2086662135103022E-2</v>
          </cell>
          <cell r="Q15">
            <v>525118.19107999979</v>
          </cell>
          <cell r="R15">
            <v>6.1511872874634485E-2</v>
          </cell>
        </row>
        <row r="16">
          <cell r="B16" t="str">
            <v>Refugee costs</v>
          </cell>
          <cell r="C16">
            <v>7355</v>
          </cell>
          <cell r="D16">
            <v>1.5310052568223067E-3</v>
          </cell>
          <cell r="E16">
            <v>11700</v>
          </cell>
          <cell r="F16">
            <v>2.2544940256307767E-3</v>
          </cell>
          <cell r="G16">
            <v>19527.1404</v>
          </cell>
          <cell r="H16">
            <v>3.7125026190623521E-3</v>
          </cell>
          <cell r="I16">
            <v>28369.752</v>
          </cell>
          <cell r="J16">
            <v>5.1027424201085516E-3</v>
          </cell>
          <cell r="K16">
            <v>32324.84</v>
          </cell>
          <cell r="L16">
            <v>4.8096249814112337E-3</v>
          </cell>
          <cell r="M16">
            <v>134791.20199999999</v>
          </cell>
          <cell r="N16">
            <v>1.9756890605340933E-2</v>
          </cell>
          <cell r="O16">
            <v>244655.46299999996</v>
          </cell>
          <cell r="P16">
            <v>3.1930170922608497E-2</v>
          </cell>
          <cell r="Q16">
            <v>410093.75963000004</v>
          </cell>
          <cell r="R16">
            <v>4.8038014369984838E-2</v>
          </cell>
        </row>
        <row r="17">
          <cell r="B17" t="str">
            <v>Unallocated</v>
          </cell>
          <cell r="C17">
            <v>228610.90000000002</v>
          </cell>
          <cell r="D17">
            <v>4.7587286154572223E-2</v>
          </cell>
          <cell r="E17">
            <v>62555.55455999996</v>
          </cell>
          <cell r="F17">
            <v>1.2053942224405128E-2</v>
          </cell>
          <cell r="G17">
            <v>102300.99307699995</v>
          </cell>
          <cell r="H17">
            <v>1.9449478876642987E-2</v>
          </cell>
          <cell r="I17">
            <v>83715.540341000014</v>
          </cell>
          <cell r="J17">
            <v>1.5057545759311872E-2</v>
          </cell>
          <cell r="K17">
            <v>100245.28398000004</v>
          </cell>
          <cell r="L17">
            <v>1.4915533134854544E-2</v>
          </cell>
          <cell r="M17">
            <v>113969.84890200003</v>
          </cell>
          <cell r="N17">
            <v>1.6705020829653631E-2</v>
          </cell>
          <cell r="O17">
            <v>88927.924959999975</v>
          </cell>
          <cell r="P17">
            <v>1.1606051256520285E-2</v>
          </cell>
          <cell r="Q17">
            <v>66353.864078400031</v>
          </cell>
          <cell r="R17">
            <v>7.7726319926888802E-3</v>
          </cell>
        </row>
        <row r="18">
          <cell r="B18" t="str">
            <v>WASH</v>
          </cell>
          <cell r="C18">
            <v>73182.749999999985</v>
          </cell>
          <cell r="D18">
            <v>1.5233606384597231E-2</v>
          </cell>
          <cell r="E18">
            <v>92399.794517999966</v>
          </cell>
          <cell r="F18">
            <v>1.7804682453875412E-2</v>
          </cell>
          <cell r="G18">
            <v>109656.19112299998</v>
          </cell>
          <cell r="H18">
            <v>2.0847850140952504E-2</v>
          </cell>
          <cell r="I18">
            <v>106672.32227800001</v>
          </cell>
          <cell r="J18">
            <v>1.9186681079885404E-2</v>
          </cell>
          <cell r="K18">
            <v>128337.54991999992</v>
          </cell>
          <cell r="L18">
            <v>1.9095391845662436E-2</v>
          </cell>
          <cell r="M18">
            <v>180841.84844900004</v>
          </cell>
          <cell r="N18">
            <v>2.6506719753671592E-2</v>
          </cell>
          <cell r="O18">
            <v>182634.29342999999</v>
          </cell>
          <cell r="P18">
            <v>2.3835740817076033E-2</v>
          </cell>
          <cell r="Q18">
            <v>170017.17027000003</v>
          </cell>
          <cell r="R18">
            <v>1.9915658497079335E-2</v>
          </cell>
        </row>
        <row r="19">
          <cell r="B19" t="str">
            <v>Total</v>
          </cell>
          <cell r="C19">
            <v>4804033.1456900053</v>
          </cell>
          <cell r="D19">
            <v>1</v>
          </cell>
          <cell r="E19">
            <v>5189634.5108860955</v>
          </cell>
          <cell r="F19">
            <v>1</v>
          </cell>
          <cell r="G19">
            <v>5259832.0873190034</v>
          </cell>
          <cell r="H19">
            <v>1</v>
          </cell>
          <cell r="I19">
            <v>5559706.8525744798</v>
          </cell>
          <cell r="J19">
            <v>1</v>
          </cell>
          <cell r="K19">
            <v>6720864.9582727524</v>
          </cell>
          <cell r="L19">
            <v>1</v>
          </cell>
          <cell r="M19">
            <v>6822490.6789513491</v>
          </cell>
          <cell r="N19">
            <v>1</v>
          </cell>
          <cell r="O19">
            <v>7662203.3622365938</v>
          </cell>
          <cell r="P19">
            <v>1</v>
          </cell>
          <cell r="Q19">
            <v>8537609.8505327534</v>
          </cell>
          <cell r="R19">
            <v>1</v>
          </cell>
        </row>
      </sheetData>
      <sheetData sheetId="101"/>
      <sheetData sheetId="102">
        <row r="7">
          <cell r="B7" t="str">
            <v>International Development Association2</v>
          </cell>
          <cell r="C7">
            <v>740000</v>
          </cell>
          <cell r="D7">
            <v>0.22823922541995009</v>
          </cell>
          <cell r="E7">
            <v>1195074.1510000001</v>
          </cell>
          <cell r="F7">
            <v>0.24931279948487645</v>
          </cell>
          <cell r="G7">
            <v>1145075.8489999999</v>
          </cell>
          <cell r="H7">
            <v>0.21893609070442216</v>
          </cell>
        </row>
        <row r="8">
          <cell r="B8" t="str">
            <v>European Commission - Development Share of Budget</v>
          </cell>
          <cell r="C8">
            <v>807358.83400000003</v>
          </cell>
          <cell r="D8">
            <v>0.24901480392988387</v>
          </cell>
          <cell r="E8">
            <v>935107.826</v>
          </cell>
          <cell r="F8">
            <v>0.20903770585128242</v>
          </cell>
          <cell r="G8">
            <v>1030596.7509999999</v>
          </cell>
          <cell r="H8">
            <v>9.8576993947729591E-2</v>
          </cell>
        </row>
        <row r="9">
          <cell r="B9" t="str">
            <v>European Commission - European Development Fund</v>
          </cell>
          <cell r="C9">
            <v>327365.99359999999</v>
          </cell>
          <cell r="D9">
            <v>0.10096994703796802</v>
          </cell>
          <cell r="E9">
            <v>391767.61365999997</v>
          </cell>
          <cell r="F9">
            <v>8.7577283506039161E-2</v>
          </cell>
          <cell r="G9">
            <v>472625.75722000003</v>
          </cell>
          <cell r="H9">
            <v>9.7550970167753631E-2</v>
          </cell>
        </row>
        <row r="10">
          <cell r="B10" t="str">
            <v>International Monetary Fund - Poverty Reduction and Growth Trust</v>
          </cell>
          <cell r="C10">
            <v>0</v>
          </cell>
          <cell r="D10">
            <v>0</v>
          </cell>
          <cell r="E10">
            <v>119839.255</v>
          </cell>
          <cell r="F10">
            <v>2.6789341549288703E-2</v>
          </cell>
          <cell r="G10">
            <v>446318.49661999999</v>
          </cell>
          <cell r="H10">
            <v>0</v>
          </cell>
        </row>
        <row r="11">
          <cell r="B11" t="str">
            <v>African Development Fund</v>
          </cell>
          <cell r="C11">
            <v>199230.38749999998</v>
          </cell>
          <cell r="D11">
            <v>6.1448904490697974E-2</v>
          </cell>
          <cell r="E11">
            <v>212488.47771000001</v>
          </cell>
          <cell r="F11">
            <v>4.750051562538176E-2</v>
          </cell>
          <cell r="G11">
            <v>213630.70553000001</v>
          </cell>
          <cell r="H11">
            <v>4.4093835902330097E-2</v>
          </cell>
        </row>
        <row r="12">
          <cell r="B12" t="str">
            <v>Global Alliance for Vaccines and Immunization</v>
          </cell>
          <cell r="C12">
            <v>129000</v>
          </cell>
          <cell r="D12">
            <v>3.9787648755639948E-2</v>
          </cell>
          <cell r="E12">
            <v>268465.42949000001</v>
          </cell>
          <cell r="F12">
            <v>6.0013825059110154E-2</v>
          </cell>
          <cell r="G12">
            <v>200000</v>
          </cell>
          <cell r="H12">
            <v>4.1280429040326361E-2</v>
          </cell>
        </row>
        <row r="13">
          <cell r="B13" t="str">
            <v>Green Climate Fund</v>
          </cell>
          <cell r="C13">
            <v>0</v>
          </cell>
          <cell r="D13">
            <v>0</v>
          </cell>
          <cell r="E13">
            <v>240000</v>
          </cell>
          <cell r="F13">
            <v>5.3650550246071606E-2</v>
          </cell>
          <cell r="G13">
            <v>161720.03899999999</v>
          </cell>
          <cell r="H13">
            <v>3.3379362971691556E-2</v>
          </cell>
        </row>
        <row r="14">
          <cell r="B14" t="str">
            <v>Global Fund to Fight AIDS, Tuberculosis and Malaria</v>
          </cell>
          <cell r="C14">
            <v>128098</v>
          </cell>
          <cell r="D14">
            <v>3.9509443645736171E-2</v>
          </cell>
          <cell r="E14">
            <v>100000</v>
          </cell>
          <cell r="F14">
            <v>2.2354395935863171E-2</v>
          </cell>
          <cell r="G14">
            <v>152940</v>
          </cell>
          <cell r="H14">
            <v>3.1567144087137566E-2</v>
          </cell>
        </row>
        <row r="15">
          <cell r="B15" t="str">
            <v>International Finance Facility for Immunisation</v>
          </cell>
          <cell r="C15">
            <v>53605.327130000005</v>
          </cell>
          <cell r="D15">
            <v>1.653356532774897E-2</v>
          </cell>
          <cell r="E15">
            <v>83594.239000000001</v>
          </cell>
          <cell r="F15">
            <v>1.8686987165631743E-2</v>
          </cell>
          <cell r="G15">
            <v>92464.90208</v>
          </cell>
          <cell r="H15">
            <v>1.9084954145170824E-2</v>
          </cell>
        </row>
        <row r="16">
          <cell r="B16" t="str">
            <v>Asian Infrastructure Investment Bank</v>
          </cell>
          <cell r="C16">
            <v>0</v>
          </cell>
          <cell r="D16">
            <v>0</v>
          </cell>
          <cell r="E16">
            <v>0</v>
          </cell>
          <cell r="F16">
            <v>0</v>
          </cell>
          <cell r="G16">
            <v>72090.131099000006</v>
          </cell>
          <cell r="H16">
            <v>1.4879557706700471E-2</v>
          </cell>
        </row>
        <row r="17">
          <cell r="B17" t="str">
            <v>Central Emergency Response Fund</v>
          </cell>
          <cell r="C17">
            <v>40000</v>
          </cell>
          <cell r="D17">
            <v>1.2337255428105411E-2</v>
          </cell>
          <cell r="E17">
            <v>55000</v>
          </cell>
          <cell r="F17">
            <v>1.2294917764724743E-2</v>
          </cell>
          <cell r="G17">
            <v>55000</v>
          </cell>
          <cell r="H17">
            <v>1.135211798608975E-2</v>
          </cell>
        </row>
        <row r="18">
          <cell r="B18" t="str">
            <v>United Nations Development Programme</v>
          </cell>
          <cell r="C18">
            <v>58500</v>
          </cell>
          <cell r="D18">
            <v>1.8043236063604161E-2</v>
          </cell>
          <cell r="E18">
            <v>55000</v>
          </cell>
          <cell r="F18">
            <v>1.2294917764724743E-2</v>
          </cell>
          <cell r="G18">
            <v>55000</v>
          </cell>
          <cell r="H18">
            <v>1.135211798608975E-2</v>
          </cell>
        </row>
        <row r="19">
          <cell r="B19" t="str">
            <v>Private Infrastructure Development Group</v>
          </cell>
          <cell r="C19">
            <v>101900.10584</v>
          </cell>
          <cell r="D19">
            <v>3.1429190847476397E-2</v>
          </cell>
          <cell r="E19">
            <v>31485</v>
          </cell>
          <cell r="F19">
            <v>7.0382815604065185E-3</v>
          </cell>
          <cell r="G19">
            <v>53385.721000000005</v>
          </cell>
          <cell r="H19">
            <v>1.1018927337535804E-2</v>
          </cell>
        </row>
        <row r="20">
          <cell r="B20" t="str">
            <v>Global Environment Facility - Special Climate Change Fund</v>
          </cell>
          <cell r="C20">
            <v>0</v>
          </cell>
          <cell r="D20">
            <v>0</v>
          </cell>
          <cell r="E20">
            <v>0</v>
          </cell>
          <cell r="F20">
            <v>0</v>
          </cell>
          <cell r="G20">
            <v>52500</v>
          </cell>
          <cell r="H20">
            <v>1.083611262308567E-2</v>
          </cell>
        </row>
        <row r="21">
          <cell r="B21" t="str">
            <v>United Nations Department of Peacekeeping Operations</v>
          </cell>
          <cell r="C21">
            <v>20273.108309400002</v>
          </cell>
          <cell r="D21">
            <v>6.252862888367852E-3</v>
          </cell>
          <cell r="E21">
            <v>19058.027000000002</v>
          </cell>
          <cell r="F21">
            <v>4.2603068131437062E-3</v>
          </cell>
          <cell r="G21">
            <v>50853.943999999996</v>
          </cell>
          <cell r="H21">
            <v>0</v>
          </cell>
        </row>
        <row r="22">
          <cell r="B22" t="str">
            <v>Clean Technology Fund</v>
          </cell>
          <cell r="C22">
            <v>44000</v>
          </cell>
          <cell r="D22">
            <v>1.3570980970915952E-2</v>
          </cell>
          <cell r="E22">
            <v>157802.231</v>
          </cell>
          <cell r="F22">
            <v>3.5275735513365408E-2</v>
          </cell>
          <cell r="G22">
            <v>50505.93</v>
          </cell>
          <cell r="H22">
            <v>1.0424532297403451E-2</v>
          </cell>
        </row>
        <row r="23">
          <cell r="B23" t="str">
            <v>Asian Development Fund</v>
          </cell>
          <cell r="C23">
            <v>27461.487000000001</v>
          </cell>
          <cell r="D23">
            <v>8.469984488864905E-3</v>
          </cell>
          <cell r="E23">
            <v>50000</v>
          </cell>
          <cell r="F23">
            <v>1.1177197967931585E-2</v>
          </cell>
          <cell r="G23">
            <v>50000</v>
          </cell>
          <cell r="H23">
            <v>1.032010726008159E-2</v>
          </cell>
        </row>
        <row r="24">
          <cell r="B24" t="str">
            <v>United Nations Children’s Fund</v>
          </cell>
          <cell r="C24">
            <v>40000</v>
          </cell>
          <cell r="D24">
            <v>1.2337255428105411E-2</v>
          </cell>
          <cell r="E24">
            <v>48000</v>
          </cell>
          <cell r="F24">
            <v>1.0730110049214321E-2</v>
          </cell>
          <cell r="G24">
            <v>48000</v>
          </cell>
          <cell r="H24">
            <v>9.907302969678327E-3</v>
          </cell>
        </row>
        <row r="25">
          <cell r="B25" t="str">
            <v>World Food Programme</v>
          </cell>
          <cell r="C25">
            <v>10000</v>
          </cell>
          <cell r="D25">
            <v>3.0843138570263526E-3</v>
          </cell>
          <cell r="E25">
            <v>40000</v>
          </cell>
          <cell r="F25">
            <v>8.9417583743452676E-3</v>
          </cell>
          <cell r="G25">
            <v>40000</v>
          </cell>
          <cell r="H25">
            <v>8.2560858080652725E-3</v>
          </cell>
        </row>
        <row r="26">
          <cell r="B26" t="str">
            <v>United Nations Office of the United Nations High Commissioner for Refugees</v>
          </cell>
          <cell r="C26">
            <v>19000</v>
          </cell>
          <cell r="D26">
            <v>5.86019632835007E-3</v>
          </cell>
          <cell r="E26">
            <v>35000</v>
          </cell>
          <cell r="F26">
            <v>7.8240385775521087E-3</v>
          </cell>
          <cell r="G26">
            <v>35000</v>
          </cell>
          <cell r="H26">
            <v>7.2240750820571128E-3</v>
          </cell>
        </row>
        <row r="27">
          <cell r="B27" t="str">
            <v>United Nations Relief and Works Agency for Palestine Refugees in the Near East</v>
          </cell>
          <cell r="C27">
            <v>47500</v>
          </cell>
          <cell r="D27">
            <v>1.4650490820875172E-2</v>
          </cell>
          <cell r="E27">
            <v>34038.832459999998</v>
          </cell>
          <cell r="F27">
            <v>7.6091753800535131E-3</v>
          </cell>
          <cell r="G27">
            <v>33434.989390000002</v>
          </cell>
          <cell r="H27">
            <v>6.9010535348897999E-3</v>
          </cell>
        </row>
        <row r="28">
          <cell r="B28" t="str">
            <v>CGIAR Fund</v>
          </cell>
          <cell r="C28">
            <v>0</v>
          </cell>
          <cell r="D28">
            <v>0</v>
          </cell>
          <cell r="E28">
            <v>35000</v>
          </cell>
          <cell r="F28">
            <v>0</v>
          </cell>
          <cell r="G28">
            <v>30000</v>
          </cell>
          <cell r="H28">
            <v>6.1920643560489539E-3</v>
          </cell>
        </row>
        <row r="29">
          <cell r="B29" t="str">
            <v>Global Environment Facility - Least Developed Countries Fund</v>
          </cell>
          <cell r="C29">
            <v>0</v>
          </cell>
          <cell r="D29">
            <v>0</v>
          </cell>
          <cell r="E29">
            <v>0</v>
          </cell>
          <cell r="F29">
            <v>0</v>
          </cell>
          <cell r="G29">
            <v>30000</v>
          </cell>
          <cell r="H29">
            <v>6.1920643560489539E-3</v>
          </cell>
        </row>
        <row r="30">
          <cell r="B30" t="str">
            <v>Advance Market Commitments</v>
          </cell>
          <cell r="C30">
            <v>0</v>
          </cell>
          <cell r="D30">
            <v>0</v>
          </cell>
          <cell r="E30">
            <v>39963.172429999999</v>
          </cell>
          <cell r="F30">
            <v>8.9335257935339099E-3</v>
          </cell>
          <cell r="G30">
            <v>26334.56523</v>
          </cell>
          <cell r="H30">
            <v>5.4355107564243044E-3</v>
          </cell>
        </row>
        <row r="31">
          <cell r="B31" t="str">
            <v>United Nations Office of Co-ordination of Humanitarian Affairs</v>
          </cell>
          <cell r="C31">
            <v>20000</v>
          </cell>
          <cell r="D31">
            <v>6.1686277140527053E-3</v>
          </cell>
          <cell r="E31">
            <v>20000</v>
          </cell>
          <cell r="F31">
            <v>4.4708791871726338E-3</v>
          </cell>
          <cell r="G31">
            <v>25000</v>
          </cell>
          <cell r="H31">
            <v>5.1600536300407951E-3</v>
          </cell>
        </row>
        <row r="32">
          <cell r="B32" t="str">
            <v>United Nations Population Fund</v>
          </cell>
          <cell r="C32">
            <v>20000</v>
          </cell>
          <cell r="D32">
            <v>6.1686277140527053E-3</v>
          </cell>
          <cell r="E32">
            <v>20000</v>
          </cell>
          <cell r="F32">
            <v>4.4708791871726338E-3</v>
          </cell>
          <cell r="G32">
            <v>20000</v>
          </cell>
          <cell r="H32">
            <v>4.1280429040326362E-3</v>
          </cell>
        </row>
        <row r="33">
          <cell r="B33" t="str">
            <v>International Fund for Agricultural Development</v>
          </cell>
          <cell r="C33">
            <v>33852</v>
          </cell>
          <cell r="D33">
            <v>1.0441019268805609E-2</v>
          </cell>
          <cell r="E33">
            <v>0</v>
          </cell>
          <cell r="F33">
            <v>0</v>
          </cell>
          <cell r="G33">
            <v>19025</v>
          </cell>
          <cell r="H33">
            <v>3.9268008124610449E-3</v>
          </cell>
        </row>
        <row r="34">
          <cell r="B34" t="str">
            <v>Joint United Nations Programme on HIV/AIDS</v>
          </cell>
          <cell r="C34">
            <v>10000</v>
          </cell>
          <cell r="D34">
            <v>3.0843138570263526E-3</v>
          </cell>
          <cell r="E34">
            <v>15000</v>
          </cell>
          <cell r="F34">
            <v>3.3531593903794754E-3</v>
          </cell>
          <cell r="G34">
            <v>15000</v>
          </cell>
          <cell r="H34">
            <v>3.096032178024477E-3</v>
          </cell>
        </row>
        <row r="35">
          <cell r="B35" t="str">
            <v>World Health Organisation - core voluntary contributions account</v>
          </cell>
          <cell r="C35">
            <v>12500</v>
          </cell>
          <cell r="D35">
            <v>3.8553923212829412E-3</v>
          </cell>
          <cell r="E35">
            <v>14500</v>
          </cell>
          <cell r="F35">
            <v>3.2413874107001593E-3</v>
          </cell>
          <cell r="G35">
            <v>14500</v>
          </cell>
          <cell r="H35">
            <v>2.9928311054236612E-3</v>
          </cell>
        </row>
        <row r="36">
          <cell r="B36" t="str">
            <v>United Nations</v>
          </cell>
          <cell r="C36">
            <v>16967.82862</v>
          </cell>
          <cell r="D36">
            <v>5.2334108936314336E-3</v>
          </cell>
          <cell r="E36">
            <v>17880.404259999999</v>
          </cell>
          <cell r="F36">
            <v>3.9970563632133445E-3</v>
          </cell>
          <cell r="G36">
            <v>13358.297</v>
          </cell>
          <cell r="H36">
            <v>2.7571811570405226E-3</v>
          </cell>
        </row>
        <row r="37">
          <cell r="B37" t="str">
            <v>United Nations Entity for Gender Equality and the Empowerment of Women</v>
          </cell>
          <cell r="C37">
            <v>10000</v>
          </cell>
          <cell r="D37">
            <v>3.0843138570263526E-3</v>
          </cell>
          <cell r="E37">
            <v>12500</v>
          </cell>
          <cell r="F37">
            <v>2.7942994919828964E-3</v>
          </cell>
          <cell r="G37">
            <v>12500</v>
          </cell>
          <cell r="H37">
            <v>2.5800268150203975E-3</v>
          </cell>
        </row>
        <row r="38">
          <cell r="B38" t="str">
            <v>World Health Organisation - assessed contributions</v>
          </cell>
          <cell r="C38">
            <v>14804.8</v>
          </cell>
          <cell r="D38">
            <v>4.5662649790503742E-3</v>
          </cell>
          <cell r="E38">
            <v>11833.70312</v>
          </cell>
          <cell r="F38">
            <v>2.6453528493193936E-3</v>
          </cell>
          <cell r="G38">
            <v>11999.832234400001</v>
          </cell>
          <cell r="H38">
            <v>0</v>
          </cell>
        </row>
        <row r="39">
          <cell r="B39" t="str">
            <v>Council of Europe</v>
          </cell>
          <cell r="C39">
            <v>0</v>
          </cell>
          <cell r="D39">
            <v>0</v>
          </cell>
          <cell r="E39">
            <v>9141.3148000000001</v>
          </cell>
          <cell r="F39">
            <v>2.0434857041356585E-3</v>
          </cell>
          <cell r="G39">
            <v>9889.4152599999998</v>
          </cell>
          <cell r="H39">
            <v>2.0411965244537533E-3</v>
          </cell>
        </row>
        <row r="40">
          <cell r="B40" t="str">
            <v>Organization for Security and Co-operation in Europe</v>
          </cell>
          <cell r="C40">
            <v>9107.4211509999986</v>
          </cell>
          <cell r="D40">
            <v>2.8090145257804191E-3</v>
          </cell>
          <cell r="E40">
            <v>11593.484399999998</v>
          </cell>
          <cell r="F40">
            <v>2.59165340553853E-3</v>
          </cell>
          <cell r="G40">
            <v>9440.7440029999998</v>
          </cell>
          <cell r="H40">
            <v>0</v>
          </cell>
        </row>
        <row r="41">
          <cell r="B41" t="str">
            <v>Caribbean Development Bank</v>
          </cell>
          <cell r="C41">
            <v>11015.0432</v>
          </cell>
          <cell r="D41">
            <v>3.3973850377503902E-3</v>
          </cell>
          <cell r="E41">
            <v>12277.33022</v>
          </cell>
          <cell r="F41">
            <v>2.7445230077321808E-3</v>
          </cell>
          <cell r="G41">
            <v>9361.8258999999998</v>
          </cell>
          <cell r="H41">
            <v>1.9323009487641973E-3</v>
          </cell>
        </row>
        <row r="42">
          <cell r="B42" t="str">
            <v>Food and Agricultural Organisation</v>
          </cell>
          <cell r="C42">
            <v>10435.34599</v>
          </cell>
          <cell r="D42">
            <v>3.218588223982138E-3</v>
          </cell>
          <cell r="E42">
            <v>8266.5640509999994</v>
          </cell>
          <cell r="F42">
            <v>1.8479404582522696E-3</v>
          </cell>
          <cell r="G42">
            <v>9017.4136120000003</v>
          </cell>
          <cell r="H42">
            <v>1.8612135136871952E-3</v>
          </cell>
        </row>
        <row r="43">
          <cell r="B43" t="str">
            <v>United Nations Environment Programme</v>
          </cell>
          <cell r="C43">
            <v>0</v>
          </cell>
          <cell r="D43">
            <v>0</v>
          </cell>
          <cell r="E43">
            <v>628.40477999999996</v>
          </cell>
          <cell r="F43">
            <v>1.4047609260108988E-4</v>
          </cell>
          <cell r="G43">
            <v>8892.8155700000007</v>
          </cell>
          <cell r="H43">
            <v>1.8354962105304722E-3</v>
          </cell>
        </row>
        <row r="44">
          <cell r="B44" t="str">
            <v>International Atomic Energy Agency - assessed contributions</v>
          </cell>
          <cell r="C44">
            <v>1966.997865</v>
          </cell>
          <cell r="D44">
            <v>6.0668387717607505E-4</v>
          </cell>
          <cell r="E44">
            <v>4616.0640009999997</v>
          </cell>
          <cell r="F44">
            <v>1.0318932234363867E-3</v>
          </cell>
          <cell r="G44">
            <v>8878.5300000000007</v>
          </cell>
          <cell r="H44">
            <v>0</v>
          </cell>
        </row>
        <row r="45">
          <cell r="B45" t="str">
            <v>International Labour Organisation - Assessed Contributions</v>
          </cell>
          <cell r="C45">
            <v>9848.6649660000003</v>
          </cell>
          <cell r="D45">
            <v>3.0376373827843773E-3</v>
          </cell>
          <cell r="E45">
            <v>8068.4639999999999</v>
          </cell>
          <cell r="F45">
            <v>1.8036563885025828E-3</v>
          </cell>
          <cell r="G45">
            <v>8206.9331999999995</v>
          </cell>
          <cell r="H45">
            <v>0</v>
          </cell>
        </row>
        <row r="46">
          <cell r="B46" t="str">
            <v>Multilateral Fund for the Implementation of the Montreal Protocol</v>
          </cell>
          <cell r="C46">
            <v>0</v>
          </cell>
          <cell r="D46">
            <v>0</v>
          </cell>
          <cell r="E46">
            <v>6462.3923599999998</v>
          </cell>
          <cell r="F46">
            <v>1.4446287750833719E-3</v>
          </cell>
          <cell r="G46">
            <v>6659.6884399999999</v>
          </cell>
          <cell r="H46">
            <v>1.3745739803905088E-3</v>
          </cell>
        </row>
        <row r="47">
          <cell r="B47" t="str">
            <v>African Development Bank</v>
          </cell>
          <cell r="C47">
            <v>5662.1189400000003</v>
          </cell>
          <cell r="D47">
            <v>1.7463751906773364E-3</v>
          </cell>
          <cell r="E47">
            <v>6392.4525599999997</v>
          </cell>
          <cell r="F47">
            <v>1.4289941552746211E-3</v>
          </cell>
          <cell r="G47">
            <v>6392.4525599999997</v>
          </cell>
          <cell r="H47">
            <v>1.3194159214836628E-3</v>
          </cell>
        </row>
        <row r="48">
          <cell r="B48" t="str">
            <v>International Atomic Energy Agency (Contributions to Technical Cooperation Fund Only)</v>
          </cell>
          <cell r="C48">
            <v>0</v>
          </cell>
          <cell r="D48">
            <v>0</v>
          </cell>
          <cell r="E48">
            <v>2729.2240000000002</v>
          </cell>
          <cell r="F48">
            <v>6.1010153893660221E-4</v>
          </cell>
          <cell r="G48">
            <v>6173.2690000000002</v>
          </cell>
          <cell r="H48">
            <v>1.2741759645067325E-3</v>
          </cell>
        </row>
        <row r="49">
          <cell r="B49" t="str">
            <v>United Nations Educational, Scientific and Cultural Organisation</v>
          </cell>
          <cell r="C49">
            <v>8901.1746600000006</v>
          </cell>
          <cell r="D49">
            <v>2.7454016347649834E-3</v>
          </cell>
          <cell r="E49">
            <v>0</v>
          </cell>
          <cell r="F49">
            <v>0</v>
          </cell>
          <cell r="G49">
            <v>5610.5354639999996</v>
          </cell>
          <cell r="H49">
            <v>1.1580265554994326E-3</v>
          </cell>
        </row>
        <row r="50">
          <cell r="B50" t="str">
            <v>Commonwealth Secretariat (ODA-eligible contributions only)</v>
          </cell>
          <cell r="C50">
            <v>16787.730000000003</v>
          </cell>
          <cell r="D50">
            <v>5.177862826701702E-3</v>
          </cell>
          <cell r="E50">
            <v>10267.617</v>
          </cell>
          <cell r="F50">
            <v>2.2952637573579958E-3</v>
          </cell>
          <cell r="G50">
            <v>5480.76</v>
          </cell>
          <cell r="H50">
            <v>1.1312406213352957E-3</v>
          </cell>
        </row>
        <row r="51">
          <cell r="B51" t="str">
            <v>Global Green Growth Institute</v>
          </cell>
          <cell r="C51">
            <v>0</v>
          </cell>
          <cell r="D51">
            <v>0</v>
          </cell>
          <cell r="E51">
            <v>10031</v>
          </cell>
          <cell r="F51">
            <v>2.2423694563264347E-3</v>
          </cell>
          <cell r="G51">
            <v>4731</v>
          </cell>
          <cell r="H51">
            <v>9.7648854894892003E-4</v>
          </cell>
        </row>
        <row r="52">
          <cell r="B52" t="str">
            <v>United Nations Peacebuilding Fund (Window One:  Flexible Contributions Only)</v>
          </cell>
          <cell r="C52">
            <v>7000</v>
          </cell>
          <cell r="D52">
            <v>2.1590196999184469E-3</v>
          </cell>
          <cell r="E52">
            <v>14235</v>
          </cell>
          <cell r="F52">
            <v>3.1821482614701217E-3</v>
          </cell>
          <cell r="G52">
            <v>3560</v>
          </cell>
          <cell r="H52">
            <v>7.3479163691780923E-4</v>
          </cell>
        </row>
        <row r="53">
          <cell r="B53" t="str">
            <v>United Nations Department of Political Affairs, Trust Fund in Support of Political Affairs</v>
          </cell>
          <cell r="C53">
            <v>0</v>
          </cell>
          <cell r="D53">
            <v>0</v>
          </cell>
          <cell r="E53">
            <v>0</v>
          </cell>
          <cell r="F53">
            <v>0</v>
          </cell>
          <cell r="G53">
            <v>2800</v>
          </cell>
          <cell r="H53">
            <v>5.7792600656456907E-4</v>
          </cell>
        </row>
        <row r="54">
          <cell r="B54" t="str">
            <v>United Nations High Commissioner for Human Rights (extrabudgetary contributions only)</v>
          </cell>
          <cell r="C54">
            <v>1702.4</v>
          </cell>
          <cell r="D54">
            <v>5.2507359102016633E-4</v>
          </cell>
          <cell r="E54">
            <v>1600</v>
          </cell>
          <cell r="F54">
            <v>3.5767033497381072E-4</v>
          </cell>
          <cell r="G54">
            <v>2395.7295999999997</v>
          </cell>
          <cell r="H54">
            <v>4.9448372876304718E-4</v>
          </cell>
        </row>
        <row r="55">
          <cell r="B55" t="str">
            <v>International Organisation for Migration</v>
          </cell>
          <cell r="C55">
            <v>953.64063999999996</v>
          </cell>
          <cell r="D55">
            <v>2.9413270405754789E-4</v>
          </cell>
          <cell r="E55">
            <v>2371.6872899999998</v>
          </cell>
          <cell r="F55">
            <v>5.301763671671433E-4</v>
          </cell>
          <cell r="G55">
            <v>1988.6564900000001</v>
          </cell>
          <cell r="H55">
            <v>4.1046296560514744E-4</v>
          </cell>
        </row>
        <row r="56">
          <cell r="B56" t="str">
            <v>Commonwealth Foundation</v>
          </cell>
          <cell r="C56">
            <v>1276.877</v>
          </cell>
          <cell r="D56">
            <v>3.938289424818238E-4</v>
          </cell>
          <cell r="E56">
            <v>721.55000000000007</v>
          </cell>
          <cell r="F56">
            <v>1.6129814387522072E-4</v>
          </cell>
          <cell r="G56">
            <v>1024.5</v>
          </cell>
          <cell r="H56">
            <v>2.1145899775907177E-4</v>
          </cell>
        </row>
        <row r="57">
          <cell r="B57" t="str">
            <v>United Nations Framework Convention on Climate Change</v>
          </cell>
          <cell r="C57">
            <v>0</v>
          </cell>
          <cell r="D57">
            <v>0</v>
          </cell>
          <cell r="E57">
            <v>628.577001</v>
          </cell>
          <cell r="F57">
            <v>1.4051459156531459E-4</v>
          </cell>
          <cell r="G57">
            <v>687.78399999999999</v>
          </cell>
          <cell r="H57">
            <v>1.4196009303535912E-4</v>
          </cell>
        </row>
        <row r="58">
          <cell r="B58" t="str">
            <v>OECD Development Centre</v>
          </cell>
          <cell r="C58">
            <v>1383.4512999999999</v>
          </cell>
          <cell r="D58">
            <v>4.2669980151111215E-4</v>
          </cell>
          <cell r="E58">
            <v>563.88539000000003</v>
          </cell>
          <cell r="F58">
            <v>1.2605317270508617E-4</v>
          </cell>
          <cell r="G58">
            <v>666.12117999999998</v>
          </cell>
          <cell r="H58">
            <v>1.3748884051624231E-4</v>
          </cell>
        </row>
        <row r="59">
          <cell r="B59" t="str">
            <v>Commonwealth of Learning</v>
          </cell>
          <cell r="C59">
            <v>0</v>
          </cell>
          <cell r="D59">
            <v>0</v>
          </cell>
          <cell r="E59">
            <v>1300</v>
          </cell>
          <cell r="F59">
            <v>2.9060714716622118E-4</v>
          </cell>
          <cell r="G59">
            <v>650</v>
          </cell>
          <cell r="H59">
            <v>1.3416139438106068E-4</v>
          </cell>
        </row>
        <row r="60">
          <cell r="B60" t="str">
            <v>World Customs Organisation Customs Co-operation Fund</v>
          </cell>
          <cell r="C60">
            <v>0</v>
          </cell>
          <cell r="D60">
            <v>0</v>
          </cell>
          <cell r="E60">
            <v>403.73543999999993</v>
          </cell>
          <cell r="F60">
            <v>9.0252618790999265E-5</v>
          </cell>
          <cell r="G60">
            <v>452.93822999999998</v>
          </cell>
          <cell r="H60">
            <v>0</v>
          </cell>
        </row>
        <row r="61">
          <cell r="B61" t="str">
            <v>International Telecommunications Union</v>
          </cell>
          <cell r="C61">
            <v>0</v>
          </cell>
          <cell r="D61">
            <v>0</v>
          </cell>
          <cell r="E61">
            <v>371.327</v>
          </cell>
          <cell r="F61">
            <v>8.3007907796762634E-5</v>
          </cell>
          <cell r="G61">
            <v>445.41287999999997</v>
          </cell>
          <cell r="H61">
            <v>9.193417393243698E-5</v>
          </cell>
        </row>
        <row r="62">
          <cell r="B62" t="str">
            <v>Pacific Regional Environment Programme</v>
          </cell>
          <cell r="C62">
            <v>0</v>
          </cell>
          <cell r="D62">
            <v>0</v>
          </cell>
          <cell r="E62">
            <v>0</v>
          </cell>
          <cell r="F62">
            <v>0</v>
          </cell>
          <cell r="G62">
            <v>112.66731</v>
          </cell>
          <cell r="H62">
            <v>2.3254774478097263E-5</v>
          </cell>
        </row>
        <row r="63">
          <cell r="B63" t="str">
            <v>European and Mediterranean Plant Protection Organisation</v>
          </cell>
          <cell r="C63">
            <v>0</v>
          </cell>
          <cell r="D63">
            <v>0</v>
          </cell>
          <cell r="E63">
            <v>90.075839999999999</v>
          </cell>
          <cell r="F63">
            <v>2.0135909916154606E-5</v>
          </cell>
          <cell r="G63">
            <v>107.64188</v>
          </cell>
          <cell r="H63">
            <v>2.2217514945536625E-5</v>
          </cell>
        </row>
        <row r="64">
          <cell r="B64" t="str">
            <v>Intergovernmental Panel on Climate Change</v>
          </cell>
          <cell r="C64">
            <v>0</v>
          </cell>
          <cell r="D64">
            <v>0</v>
          </cell>
          <cell r="E64">
            <v>0</v>
          </cell>
          <cell r="F64">
            <v>0</v>
          </cell>
          <cell r="G64">
            <v>60</v>
          </cell>
          <cell r="H64">
            <v>1.2384128712097907E-5</v>
          </cell>
        </row>
        <row r="65">
          <cell r="B65" t="str">
            <v>International drug purchase facility</v>
          </cell>
          <cell r="C65">
            <v>0</v>
          </cell>
          <cell r="D65">
            <v>0</v>
          </cell>
          <cell r="E65">
            <v>0</v>
          </cell>
          <cell r="F65">
            <v>0</v>
          </cell>
          <cell r="G65">
            <v>0.16511000000000001</v>
          </cell>
          <cell r="H65">
            <v>3.4079058194241426E-8</v>
          </cell>
        </row>
        <row r="66">
          <cell r="B66" t="str">
            <v>Asian Development Bank</v>
          </cell>
          <cell r="C66">
            <v>9053.5012200000001</v>
          </cell>
          <cell r="D66">
            <v>2.7923839267450989E-3</v>
          </cell>
          <cell r="E66">
            <v>0</v>
          </cell>
          <cell r="F66">
            <v>0</v>
          </cell>
          <cell r="G66">
            <v>0</v>
          </cell>
          <cell r="H66">
            <v>0</v>
          </cell>
        </row>
        <row r="67">
          <cell r="B67" t="str">
            <v>Convention to Combat Desertification</v>
          </cell>
          <cell r="C67">
            <v>395.12754000000001</v>
          </cell>
          <cell r="D67">
            <v>1.2186973469147344E-4</v>
          </cell>
          <cell r="E67">
            <v>282.09399000000002</v>
          </cell>
          <cell r="F67">
            <v>6.306040743587426E-5</v>
          </cell>
          <cell r="G67">
            <v>0</v>
          </cell>
          <cell r="H67">
            <v>0</v>
          </cell>
        </row>
        <row r="68">
          <cell r="B68" t="str">
            <v>Global Environment Facility Trust Fund</v>
          </cell>
          <cell r="C68">
            <v>52500</v>
          </cell>
          <cell r="D68">
            <v>1.6192647749388351E-2</v>
          </cell>
          <cell r="E68">
            <v>0</v>
          </cell>
          <cell r="F68">
            <v>0</v>
          </cell>
          <cell r="G68">
            <v>0</v>
          </cell>
          <cell r="H68">
            <v>0</v>
          </cell>
        </row>
        <row r="69">
          <cell r="B69" t="str">
            <v>IBRD, Inter-American Investment Corporation and Multilateral Investment Fund</v>
          </cell>
          <cell r="C69">
            <v>5645.9770200000003</v>
          </cell>
          <cell r="D69">
            <v>1.741396515923835E-3</v>
          </cell>
          <cell r="E69">
            <v>2112.0028200000002</v>
          </cell>
          <cell r="F69">
            <v>4.7212547255939553E-4</v>
          </cell>
          <cell r="G69">
            <v>2362.9750300000001</v>
          </cell>
          <cell r="H69">
            <v>0</v>
          </cell>
        </row>
        <row r="70">
          <cell r="B70" t="str">
            <v>International Bank for Reconstruction and Development</v>
          </cell>
          <cell r="C70">
            <v>55451.149390000006</v>
          </cell>
          <cell r="D70">
            <v>1.7102874845161539E-2</v>
          </cell>
          <cell r="E70">
            <v>24445.560450000001</v>
          </cell>
          <cell r="F70">
            <v>5.4646573717337743E-3</v>
          </cell>
          <cell r="G70">
            <v>0</v>
          </cell>
          <cell r="H70">
            <v>0</v>
          </cell>
        </row>
        <row r="71">
          <cell r="B71" t="str">
            <v>Multilateral Investment Guarantee Agency</v>
          </cell>
          <cell r="C71">
            <v>0</v>
          </cell>
          <cell r="D71">
            <v>0</v>
          </cell>
          <cell r="E71">
            <v>3097.8026500000001</v>
          </cell>
          <cell r="F71">
            <v>6.9249506969266158E-4</v>
          </cell>
          <cell r="G71">
            <v>0</v>
          </cell>
          <cell r="H71">
            <v>0</v>
          </cell>
        </row>
        <row r="72">
          <cell r="B72" t="str">
            <v>Strategic Climate Fund</v>
          </cell>
          <cell r="C72">
            <v>97000</v>
          </cell>
          <cell r="D72">
            <v>2.991784441315562E-2</v>
          </cell>
          <cell r="E72">
            <v>71975</v>
          </cell>
          <cell r="F72">
            <v>1.6089576474837514E-2</v>
          </cell>
          <cell r="G72">
            <v>0</v>
          </cell>
          <cell r="H72">
            <v>0</v>
          </cell>
        </row>
        <row r="73">
          <cell r="B73" t="str">
            <v>United Nations Economic Commission for Europe (extrabudgetary contributions only)</v>
          </cell>
          <cell r="C73">
            <v>0</v>
          </cell>
          <cell r="D73">
            <v>0</v>
          </cell>
          <cell r="E73">
            <v>322.10393199999999</v>
          </cell>
          <cell r="F73">
            <v>7.2004388284263463E-5</v>
          </cell>
          <cell r="G73">
            <v>0</v>
          </cell>
          <cell r="H73">
            <v>0</v>
          </cell>
        </row>
        <row r="74">
          <cell r="B74" t="str">
            <v>United Nations Industrial Development Organisation</v>
          </cell>
          <cell r="C74">
            <v>4327.7019700000001</v>
          </cell>
          <cell r="D74">
            <v>1.3347991155151242E-3</v>
          </cell>
          <cell r="E74">
            <v>0</v>
          </cell>
          <cell r="F74">
            <v>0</v>
          </cell>
          <cell r="G74">
            <v>0</v>
          </cell>
          <cell r="H74">
            <v>0</v>
          </cell>
        </row>
        <row r="75">
          <cell r="B75" t="str">
            <v>United Nations Research Institute for Social Development</v>
          </cell>
          <cell r="C75">
            <v>380</v>
          </cell>
          <cell r="D75">
            <v>1.172039265670014E-4</v>
          </cell>
          <cell r="E75">
            <v>0</v>
          </cell>
          <cell r="F75">
            <v>0</v>
          </cell>
          <cell r="G75">
            <v>0</v>
          </cell>
          <cell r="H75">
            <v>0</v>
          </cell>
        </row>
      </sheetData>
      <sheetData sheetId="103"/>
      <sheetData sheetId="104">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3.6151265813786043E-3</v>
          </cell>
          <cell r="AS9">
            <v>0</v>
          </cell>
          <cell r="AT9">
            <v>0</v>
          </cell>
          <cell r="AU9">
            <v>0</v>
          </cell>
          <cell r="AV9">
            <v>0</v>
          </cell>
          <cell r="AW9">
            <v>23653.232133106299</v>
          </cell>
          <cell r="AX9">
            <v>3.9517379187366539E-3</v>
          </cell>
        </row>
        <row r="10">
          <cell r="B10" t="str">
            <v>CDC Group PLC</v>
          </cell>
          <cell r="C10">
            <v>0</v>
          </cell>
          <cell r="D10">
            <v>0</v>
          </cell>
          <cell r="E10">
            <v>0</v>
          </cell>
          <cell r="F10">
            <v>0</v>
          </cell>
          <cell r="G10">
            <v>233305.12000000005</v>
          </cell>
          <cell r="H10">
            <v>7.287442942935142E-2</v>
          </cell>
          <cell r="I10">
            <v>0</v>
          </cell>
          <cell r="J10">
            <v>0</v>
          </cell>
          <cell r="K10">
            <v>0</v>
          </cell>
          <cell r="L10">
            <v>0</v>
          </cell>
          <cell r="M10">
            <v>228424.21340299991</v>
          </cell>
          <cell r="N10">
            <v>6.9884424604606643E-2</v>
          </cell>
          <cell r="O10">
            <v>11593.698350000001</v>
          </cell>
          <cell r="P10">
            <v>6.5261899767620332E-3</v>
          </cell>
          <cell r="Q10">
            <v>0</v>
          </cell>
          <cell r="R10">
            <v>0</v>
          </cell>
          <cell r="S10">
            <v>79092.70458999995</v>
          </cell>
          <cell r="T10">
            <v>2.2705969666147862E-2</v>
          </cell>
          <cell r="U10">
            <v>88523.407480000096</v>
          </cell>
          <cell r="V10">
            <v>4.7113584202713922E-2</v>
          </cell>
          <cell r="W10">
            <v>0</v>
          </cell>
          <cell r="X10">
            <v>0</v>
          </cell>
          <cell r="Y10">
            <v>14843</v>
          </cell>
          <cell r="Z10">
            <v>4.0325791596653145E-3</v>
          </cell>
          <cell r="AA10">
            <v>76344.103599999959</v>
          </cell>
          <cell r="AB10">
            <v>3.2676298953435004E-2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4.8413397038563256E-4</v>
          </cell>
          <cell r="AG11">
            <v>0</v>
          </cell>
          <cell r="AH11">
            <v>0</v>
          </cell>
          <cell r="AI11">
            <v>0</v>
          </cell>
          <cell r="AJ11">
            <v>0</v>
          </cell>
          <cell r="AK11">
            <v>1949.9188699999997</v>
          </cell>
          <cell r="AL11">
            <v>4.1672132835053637E-4</v>
          </cell>
          <cell r="AM11">
            <v>0</v>
          </cell>
          <cell r="AN11">
            <v>0</v>
          </cell>
          <cell r="AO11">
            <v>0</v>
          </cell>
          <cell r="AP11">
            <v>0</v>
          </cell>
          <cell r="AQ11">
            <v>2104.6490000000008</v>
          </cell>
          <cell r="AR11">
            <v>3.8238574772743222E-4</v>
          </cell>
          <cell r="AS11">
            <v>0</v>
          </cell>
          <cell r="AT11">
            <v>0</v>
          </cell>
          <cell r="AU11">
            <v>0</v>
          </cell>
          <cell r="AV11">
            <v>0</v>
          </cell>
          <cell r="AW11">
            <v>1848.3782200000001</v>
          </cell>
          <cell r="AX11">
            <v>3.0880795736653146E-4</v>
          </cell>
        </row>
        <row r="12">
          <cell r="B12" t="str">
            <v>Conflict Pool/Conflict, Stability and Security Fund (CSSF)5,6</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44226.85426</v>
          </cell>
          <cell r="V12">
            <v>2.3538244646427894E-2</v>
          </cell>
          <cell r="W12">
            <v>26321.540400400001</v>
          </cell>
          <cell r="X12">
            <v>8.1183891795232697E-3</v>
          </cell>
          <cell r="Y12">
            <v>117101.50314200009</v>
          </cell>
          <cell r="Z12">
            <v>3.1814396088116412E-2</v>
          </cell>
          <cell r="AA12">
            <v>51631.077100000002</v>
          </cell>
          <cell r="AB12">
            <v>2.2098792585829155E-2</v>
          </cell>
          <cell r="AC12">
            <v>31647.366204700003</v>
          </cell>
          <cell r="AD12">
            <v>6.7536057728825906E-3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2.4558612692569357E-2</v>
          </cell>
          <cell r="AM12">
            <v>101211.45901900002</v>
          </cell>
          <cell r="AN12">
            <v>4.6896041605259328E-2</v>
          </cell>
          <cell r="AO12">
            <v>36256.893000000004</v>
          </cell>
          <cell r="AP12">
            <v>8.1050094152622584E-3</v>
          </cell>
          <cell r="AQ12">
            <v>186674.08363399984</v>
          </cell>
          <cell r="AR12">
            <v>3.3916110977041884E-2</v>
          </cell>
          <cell r="AS12">
            <v>149510.55136577069</v>
          </cell>
          <cell r="AT12">
            <v>5.8583726432342234E-2</v>
          </cell>
          <cell r="AU12">
            <v>117606.88159999999</v>
          </cell>
          <cell r="AV12">
            <v>2.4284026863158014E-2</v>
          </cell>
          <cell r="AW12">
            <v>333806.23070659966</v>
          </cell>
          <cell r="AX12">
            <v>5.5768900079728366E-2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41962.811042499998</v>
          </cell>
          <cell r="Z13">
            <v>1.1400549571579804E-2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3.3972006652020409E-2</v>
          </cell>
          <cell r="AS13">
            <v>0</v>
          </cell>
          <cell r="AT13">
            <v>0</v>
          </cell>
          <cell r="AU13">
            <v>0</v>
          </cell>
          <cell r="AV13">
            <v>0</v>
          </cell>
          <cell r="AW13">
            <v>376467.83304390055</v>
          </cell>
          <cell r="AX13">
            <v>6.2896360322018577E-2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2.9682728928141067E-4</v>
          </cell>
          <cell r="AC14">
            <v>0</v>
          </cell>
          <cell r="AD14">
            <v>0</v>
          </cell>
          <cell r="AE14">
            <v>350.35300000000001</v>
          </cell>
          <cell r="AF14">
            <v>7.9907364724927024E-5</v>
          </cell>
          <cell r="AG14">
            <v>0</v>
          </cell>
          <cell r="AH14">
            <v>0</v>
          </cell>
          <cell r="AI14">
            <v>0</v>
          </cell>
          <cell r="AJ14">
            <v>0</v>
          </cell>
          <cell r="AK14">
            <v>0</v>
          </cell>
          <cell r="AL14">
            <v>0</v>
          </cell>
          <cell r="AM14">
            <v>0</v>
          </cell>
          <cell r="AN14">
            <v>0</v>
          </cell>
          <cell r="AO14">
            <v>708.18399999999997</v>
          </cell>
          <cell r="AP14">
            <v>1.5831025531443322E-4</v>
          </cell>
          <cell r="AQ14">
            <v>21</v>
          </cell>
          <cell r="AR14">
            <v>3.8154108843213635E-6</v>
          </cell>
          <cell r="AS14">
            <v>0</v>
          </cell>
          <cell r="AT14">
            <v>0</v>
          </cell>
          <cell r="AU14">
            <v>445.41287999999997</v>
          </cell>
          <cell r="AV14">
            <v>9.1970964589512406E-5</v>
          </cell>
          <cell r="AW14">
            <v>1070.836</v>
          </cell>
          <cell r="AX14">
            <v>1.7890422763937731E-4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21611</v>
          </cell>
          <cell r="AR15">
            <v>3.9264211724318564E-3</v>
          </cell>
          <cell r="AS15">
            <v>0</v>
          </cell>
          <cell r="AT15">
            <v>0</v>
          </cell>
          <cell r="AU15">
            <v>0</v>
          </cell>
          <cell r="AV15">
            <v>0</v>
          </cell>
          <cell r="AW15">
            <v>28265</v>
          </cell>
          <cell r="AX15">
            <v>4.722224499575098E-3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2417.2291600000003</v>
          </cell>
          <cell r="Z16">
            <v>6.5671817925967084E-4</v>
          </cell>
          <cell r="AA16">
            <v>30000</v>
          </cell>
          <cell r="AB16">
            <v>1.2840401843464052E-2</v>
          </cell>
          <cell r="AC16">
            <v>6990.2621200000003</v>
          </cell>
          <cell r="AD16">
            <v>1.491734708734888E-3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7502.9769120000001</v>
          </cell>
          <cell r="AP16">
            <v>1.67724516588488E-3</v>
          </cell>
          <cell r="AQ16">
            <v>28505.304659999991</v>
          </cell>
          <cell r="AR16">
            <v>5.1790214124124026E-3</v>
          </cell>
          <cell r="AS16">
            <v>32706.273770000007</v>
          </cell>
          <cell r="AT16">
            <v>1.2815519558050652E-2</v>
          </cell>
          <cell r="AU16">
            <v>13722.061890000001</v>
          </cell>
          <cell r="AV16">
            <v>2.8333964392324882E-3</v>
          </cell>
          <cell r="AW16">
            <v>20964.816139999981</v>
          </cell>
          <cell r="AX16">
            <v>3.5025851195965097E-3</v>
          </cell>
        </row>
        <row r="17">
          <cell r="B17" t="str">
            <v>Department for International Development2,3</v>
          </cell>
          <cell r="C17">
            <v>1402042.2300000014</v>
          </cell>
          <cell r="D17">
            <v>0.87487352857896539</v>
          </cell>
          <cell r="E17">
            <v>2307593.7963999999</v>
          </cell>
          <cell r="F17">
            <v>0.9241675567869394</v>
          </cell>
          <cell r="G17">
            <v>2664659.5956900013</v>
          </cell>
          <cell r="H17">
            <v>0.83232441559514436</v>
          </cell>
          <cell r="I17">
            <v>1631479.2348500011</v>
          </cell>
          <cell r="J17">
            <v>0.84927106760347426</v>
          </cell>
          <cell r="K17">
            <v>3152478.1435179999</v>
          </cell>
          <cell r="L17">
            <v>0.94409697605902165</v>
          </cell>
          <cell r="M17">
            <v>2678699.1323100044</v>
          </cell>
          <cell r="N17">
            <v>0.81952497400122493</v>
          </cell>
          <cell r="O17">
            <v>1567895.0446599962</v>
          </cell>
          <cell r="P17">
            <v>0.88258126235231282</v>
          </cell>
          <cell r="Q17">
            <v>3223329.1849099984</v>
          </cell>
          <cell r="R17">
            <v>0.95682076578922237</v>
          </cell>
          <cell r="S17">
            <v>2930960.950889999</v>
          </cell>
          <cell r="T17">
            <v>0.84142160504632035</v>
          </cell>
          <cell r="U17">
            <v>1500712.5896700004</v>
          </cell>
          <cell r="V17">
            <v>0.79870342737839617</v>
          </cell>
          <cell r="W17">
            <v>3059615.2399400002</v>
          </cell>
          <cell r="X17">
            <v>0.94368136817159509</v>
          </cell>
          <cell r="Y17">
            <v>3063355.9359459993</v>
          </cell>
          <cell r="Z17">
            <v>0.83225933476607628</v>
          </cell>
          <cell r="AA17">
            <v>2057013.6317899991</v>
          </cell>
          <cell r="AB17">
            <v>0.88042938765556622</v>
          </cell>
          <cell r="AC17">
            <v>4236797.4911449756</v>
          </cell>
          <cell r="AD17">
            <v>0.90414032591697069</v>
          </cell>
          <cell r="AE17">
            <v>3721945.9031400001</v>
          </cell>
          <cell r="AF17">
            <v>0.84888923105740743</v>
          </cell>
          <cell r="AG17">
            <v>2025214.1097000013</v>
          </cell>
          <cell r="AH17">
            <v>0.94490497046048316</v>
          </cell>
          <cell r="AI17">
            <v>4225939.9335840009</v>
          </cell>
          <cell r="AJ17">
            <v>0.86632966958867796</v>
          </cell>
          <cell r="AK17">
            <v>3833311.0236400012</v>
          </cell>
          <cell r="AL17">
            <v>0.81922508999157284</v>
          </cell>
          <cell r="AM17">
            <v>1930485.8039599999</v>
          </cell>
          <cell r="AN17">
            <v>0.89448510532661563</v>
          </cell>
          <cell r="AO17">
            <v>3506572.0821709996</v>
          </cell>
          <cell r="AP17">
            <v>0.78387300702494644</v>
          </cell>
          <cell r="AQ17">
            <v>4334998.8812199933</v>
          </cell>
          <cell r="AR17">
            <v>0.78760961499655702</v>
          </cell>
          <cell r="AS17">
            <v>2226930.5954100001</v>
          </cell>
          <cell r="AT17">
            <v>0.87259321561956815</v>
          </cell>
          <cell r="AU17">
            <v>3501746.744796</v>
          </cell>
          <cell r="AV17">
            <v>0.72305728084709453</v>
          </cell>
          <cell r="AW17">
            <v>4145286.7457199995</v>
          </cell>
          <cell r="AX17">
            <v>0.69255172929074515</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3.0376373827843773E-3</v>
          </cell>
          <cell r="Y18">
            <v>0</v>
          </cell>
          <cell r="Z18">
            <v>0</v>
          </cell>
          <cell r="AA18">
            <v>0</v>
          </cell>
          <cell r="AB18">
            <v>0</v>
          </cell>
          <cell r="AC18">
            <v>9500.9310000000005</v>
          </cell>
          <cell r="AD18">
            <v>2.0275160351204782E-3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1.8036563885025828E-3</v>
          </cell>
          <cell r="AQ18">
            <v>468.63200000000001</v>
          </cell>
          <cell r="AR18">
            <v>8.5143982549585213E-5</v>
          </cell>
          <cell r="AS18">
            <v>0</v>
          </cell>
          <cell r="AT18">
            <v>0</v>
          </cell>
          <cell r="AU18">
            <v>8206.9331999999995</v>
          </cell>
          <cell r="AV18">
            <v>1.6946065024560889E-3</v>
          </cell>
          <cell r="AW18">
            <v>15792.81883</v>
          </cell>
          <cell r="AX18">
            <v>2.6385011850832102E-3</v>
          </cell>
        </row>
        <row r="19">
          <cell r="B19" t="str">
            <v>Department of Energy and Climate Change</v>
          </cell>
          <cell r="C19">
            <v>150000</v>
          </cell>
          <cell r="D19">
            <v>9.3599911956178866E-2</v>
          </cell>
          <cell r="E19">
            <v>8112</v>
          </cell>
          <cell r="F19">
            <v>3.2487724799534624E-3</v>
          </cell>
          <cell r="G19">
            <v>5412.7000000000007</v>
          </cell>
          <cell r="H19">
            <v>1.6906933897217959E-3</v>
          </cell>
          <cell r="I19">
            <v>250600</v>
          </cell>
          <cell r="J19">
            <v>0.13045052918555725</v>
          </cell>
          <cell r="K19">
            <v>4657.813263</v>
          </cell>
          <cell r="L19">
            <v>1.3949113099127172E-3</v>
          </cell>
          <cell r="M19">
            <v>4450.7082200000004</v>
          </cell>
          <cell r="N19">
            <v>1.3616559225660804E-3</v>
          </cell>
          <cell r="O19">
            <v>139921.76</v>
          </cell>
          <cell r="P19">
            <v>7.8763131494007071E-2</v>
          </cell>
          <cell r="Q19">
            <v>3654.886</v>
          </cell>
          <cell r="R19">
            <v>1.0849251257872854E-3</v>
          </cell>
          <cell r="S19">
            <v>78.546999999999997</v>
          </cell>
          <cell r="T19">
            <v>2.2549308543842741E-5</v>
          </cell>
          <cell r="U19">
            <v>219381.258</v>
          </cell>
          <cell r="V19">
            <v>0.11675824130036411</v>
          </cell>
          <cell r="W19">
            <v>1966.997865</v>
          </cell>
          <cell r="X19">
            <v>6.0668387717607505E-4</v>
          </cell>
          <cell r="Y19">
            <v>25027.616000000002</v>
          </cell>
          <cell r="Z19">
            <v>6.7995582225767156E-3</v>
          </cell>
          <cell r="AA19">
            <v>118577.52099999999</v>
          </cell>
          <cell r="AB19">
            <v>5.0752767308059908E-2</v>
          </cell>
          <cell r="AC19">
            <v>234568.31389700004</v>
          </cell>
          <cell r="AD19">
            <v>5.0057306779445226E-2</v>
          </cell>
          <cell r="AE19">
            <v>55263.223999999995</v>
          </cell>
          <cell r="AF19">
            <v>1.260425512566851E-2</v>
          </cell>
          <cell r="AG19">
            <v>49868.743000000002</v>
          </cell>
          <cell r="AH19">
            <v>2.3267279694341347E-2</v>
          </cell>
          <cell r="AI19">
            <v>116411.951</v>
          </cell>
          <cell r="AJ19">
            <v>2.3864780056273061E-2</v>
          </cell>
          <cell r="AK19">
            <v>28960.633000000002</v>
          </cell>
          <cell r="AL19">
            <v>6.1892387623452162E-3</v>
          </cell>
          <cell r="AM19">
            <v>85518.074999999997</v>
          </cell>
          <cell r="AN19">
            <v>3.9624556765344335E-2</v>
          </cell>
          <cell r="AO19">
            <v>245776.09600200001</v>
          </cell>
          <cell r="AP19">
            <v>5.4941761615994247E-2</v>
          </cell>
          <cell r="AQ19">
            <v>4692.3770000000004</v>
          </cell>
          <cell r="AR19">
            <v>8.5254029900662994E-4</v>
          </cell>
          <cell r="AS19">
            <v>118436.75099999999</v>
          </cell>
          <cell r="AT19">
            <v>4.640786992447641E-2</v>
          </cell>
          <cell r="AU19">
            <v>168025.552</v>
          </cell>
          <cell r="AV19">
            <v>3.4694713123529959E-2</v>
          </cell>
          <cell r="AW19">
            <v>32785.148999999998</v>
          </cell>
          <cell r="AX19">
            <v>5.4774043456578816E-3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4.5662649790503742E-3</v>
          </cell>
          <cell r="Y20">
            <v>0</v>
          </cell>
          <cell r="Z20">
            <v>0</v>
          </cell>
          <cell r="AA20">
            <v>0</v>
          </cell>
          <cell r="AB20">
            <v>0</v>
          </cell>
          <cell r="AC20">
            <v>11658.4</v>
          </cell>
          <cell r="AD20">
            <v>2.4879238617613979E-3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2.6453528493193936E-3</v>
          </cell>
          <cell r="AQ20">
            <v>16412.96</v>
          </cell>
          <cell r="AR20">
            <v>2.9820088679967222E-3</v>
          </cell>
          <cell r="AS20">
            <v>7411.6580599999998</v>
          </cell>
          <cell r="AT20">
            <v>2.9041599019646964E-3</v>
          </cell>
          <cell r="AU20">
            <v>11999.832234400001</v>
          </cell>
          <cell r="AV20">
            <v>2.4777822893448701E-3</v>
          </cell>
          <cell r="AW20">
            <v>26255.96413</v>
          </cell>
          <cell r="AX20">
            <v>4.3865755200654865E-3</v>
          </cell>
        </row>
        <row r="21">
          <cell r="B21" t="str">
            <v>Export Credits Guarantee Department9</v>
          </cell>
          <cell r="C21">
            <v>0</v>
          </cell>
          <cell r="D21">
            <v>0</v>
          </cell>
          <cell r="E21">
            <v>0</v>
          </cell>
          <cell r="F21">
            <v>0</v>
          </cell>
          <cell r="G21">
            <v>7237.4999999999991</v>
          </cell>
          <cell r="H21">
            <v>2.2606819901549126E-3</v>
          </cell>
          <cell r="I21">
            <v>0</v>
          </cell>
          <cell r="J21">
            <v>0</v>
          </cell>
          <cell r="K21">
            <v>0</v>
          </cell>
          <cell r="L21">
            <v>0</v>
          </cell>
          <cell r="M21">
            <v>54146.820568999996</v>
          </cell>
          <cell r="N21">
            <v>1.6565754318511965E-2</v>
          </cell>
          <cell r="O21">
            <v>0</v>
          </cell>
          <cell r="P21">
            <v>0</v>
          </cell>
          <cell r="Q21">
            <v>0</v>
          </cell>
          <cell r="R21">
            <v>0</v>
          </cell>
          <cell r="S21">
            <v>91003.674759999994</v>
          </cell>
          <cell r="T21">
            <v>2.6125376408860354E-2</v>
          </cell>
          <cell r="U21">
            <v>0</v>
          </cell>
          <cell r="V21">
            <v>0</v>
          </cell>
          <cell r="W21">
            <v>0</v>
          </cell>
          <cell r="X21">
            <v>0</v>
          </cell>
          <cell r="Y21">
            <v>19713.503863000002</v>
          </cell>
          <cell r="Z21">
            <v>5.3558084512507894E-3</v>
          </cell>
          <cell r="AA21">
            <v>0</v>
          </cell>
          <cell r="AB21">
            <v>0</v>
          </cell>
          <cell r="AC21">
            <v>0</v>
          </cell>
          <cell r="AD21">
            <v>0</v>
          </cell>
          <cell r="AE21">
            <v>30394.130879000004</v>
          </cell>
          <cell r="AF21">
            <v>6.9321938206478037E-3</v>
          </cell>
          <cell r="AG21">
            <v>0</v>
          </cell>
          <cell r="AH21">
            <v>0</v>
          </cell>
          <cell r="AI21">
            <v>0</v>
          </cell>
          <cell r="AJ21">
            <v>0</v>
          </cell>
          <cell r="AK21">
            <v>3232.4832779999997</v>
          </cell>
          <cell r="AL21">
            <v>6.9082090860480584E-4</v>
          </cell>
          <cell r="AM21">
            <v>0</v>
          </cell>
          <cell r="AN21">
            <v>0</v>
          </cell>
          <cell r="AO21">
            <v>0</v>
          </cell>
          <cell r="AP21">
            <v>0</v>
          </cell>
          <cell r="AQ21">
            <v>0</v>
          </cell>
          <cell r="AR21">
            <v>0</v>
          </cell>
          <cell r="AS21">
            <v>0</v>
          </cell>
          <cell r="AT21">
            <v>0</v>
          </cell>
          <cell r="AU21">
            <v>0</v>
          </cell>
          <cell r="AV21">
            <v>0</v>
          </cell>
          <cell r="AW21">
            <v>2248.8535499999998</v>
          </cell>
          <cell r="AX21">
            <v>3.7571524251782883E-4</v>
          </cell>
        </row>
        <row r="22">
          <cell r="B22" t="str">
            <v>Foreign &amp; Commonwealth Office</v>
          </cell>
          <cell r="C22">
            <v>25523.38</v>
          </cell>
          <cell r="D22">
            <v>1.592657413882731E-2</v>
          </cell>
          <cell r="E22">
            <v>32280.950000000004</v>
          </cell>
          <cell r="F22">
            <v>1.2928188114737886E-2</v>
          </cell>
          <cell r="G22">
            <v>218490.96999999974</v>
          </cell>
          <cell r="H22">
            <v>6.8247129656715269E-2</v>
          </cell>
          <cell r="I22">
            <v>36305.517286099996</v>
          </cell>
          <cell r="J22">
            <v>1.8898938317346927E-2</v>
          </cell>
          <cell r="K22">
            <v>40932.859050129999</v>
          </cell>
          <cell r="L22">
            <v>1.2258479422018308E-2</v>
          </cell>
          <cell r="M22">
            <v>223269.99557800029</v>
          </cell>
          <cell r="N22">
            <v>6.8307535965610136E-2</v>
          </cell>
          <cell r="O22">
            <v>42605.392124999991</v>
          </cell>
          <cell r="P22">
            <v>2.3982932335150073E-2</v>
          </cell>
          <cell r="Q22">
            <v>39695.366078999985</v>
          </cell>
          <cell r="R22">
            <v>1.1783267668658172E-2</v>
          </cell>
          <cell r="S22">
            <v>238678.32983000024</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9.0552436436277801E-4</v>
          </cell>
          <cell r="AC22">
            <v>30298.091998333301</v>
          </cell>
          <cell r="AD22">
            <v>6.4656681919041635E-3</v>
          </cell>
          <cell r="AE22">
            <v>263068.76889376179</v>
          </cell>
          <cell r="AF22">
            <v>5.9999863177227997E-2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26137.887460000002</v>
          </cell>
          <cell r="AP22">
            <v>5.8429668520787294E-3</v>
          </cell>
          <cell r="AQ22">
            <v>362504.92533999926</v>
          </cell>
          <cell r="AR22">
            <v>6.5862154179158888E-2</v>
          </cell>
          <cell r="AS22">
            <v>4715.9236499999997</v>
          </cell>
          <cell r="AT22">
            <v>1.8478721298506575E-3</v>
          </cell>
          <cell r="AU22">
            <v>24761.065572999996</v>
          </cell>
          <cell r="AV22">
            <v>5.1127822909229235E-3</v>
          </cell>
          <cell r="AW22">
            <v>474908.63766102452</v>
          </cell>
          <cell r="AX22">
            <v>7.9342834028753695E-2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1.4412613292248347E-2</v>
          </cell>
          <cell r="O23">
            <v>0</v>
          </cell>
          <cell r="P23">
            <v>0</v>
          </cell>
          <cell r="Q23">
            <v>0</v>
          </cell>
          <cell r="R23">
            <v>0</v>
          </cell>
          <cell r="S23">
            <v>65000</v>
          </cell>
          <cell r="T23">
            <v>1.8660229612203885E-2</v>
          </cell>
          <cell r="U23">
            <v>0</v>
          </cell>
          <cell r="V23">
            <v>0</v>
          </cell>
          <cell r="W23">
            <v>0</v>
          </cell>
          <cell r="X23">
            <v>0</v>
          </cell>
          <cell r="Y23">
            <v>91000</v>
          </cell>
          <cell r="Z23">
            <v>2.4723081825071994E-2</v>
          </cell>
          <cell r="AA23">
            <v>0</v>
          </cell>
          <cell r="AB23">
            <v>0</v>
          </cell>
          <cell r="AC23">
            <v>0</v>
          </cell>
          <cell r="AD23">
            <v>0</v>
          </cell>
          <cell r="AE23">
            <v>91287</v>
          </cell>
          <cell r="AF23">
            <v>2.0820439966674792E-2</v>
          </cell>
          <cell r="AG23">
            <v>0</v>
          </cell>
          <cell r="AH23">
            <v>0</v>
          </cell>
          <cell r="AI23">
            <v>0</v>
          </cell>
          <cell r="AJ23">
            <v>0</v>
          </cell>
          <cell r="AK23">
            <v>105500</v>
          </cell>
          <cell r="AL23">
            <v>2.2546630435440421E-2</v>
          </cell>
          <cell r="AM23">
            <v>0</v>
          </cell>
          <cell r="AN23">
            <v>0</v>
          </cell>
          <cell r="AO23">
            <v>0</v>
          </cell>
          <cell r="AP23">
            <v>0</v>
          </cell>
          <cell r="AQ23">
            <v>104895</v>
          </cell>
          <cell r="AR23">
            <v>1.9057977367185213E-2</v>
          </cell>
          <cell r="AS23">
            <v>0</v>
          </cell>
          <cell r="AT23">
            <v>0</v>
          </cell>
          <cell r="AU23">
            <v>0</v>
          </cell>
          <cell r="AV23">
            <v>0</v>
          </cell>
          <cell r="AW23">
            <v>89586.000000000015</v>
          </cell>
          <cell r="AX23">
            <v>1.496710433465186E-2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8.6996637063272095E-5</v>
          </cell>
          <cell r="AS24">
            <v>0</v>
          </cell>
          <cell r="AT24">
            <v>0</v>
          </cell>
          <cell r="AU24">
            <v>72090.131099000006</v>
          </cell>
          <cell r="AV24">
            <v>1.4885512279212572E-2</v>
          </cell>
          <cell r="AW24">
            <v>916.65139999999997</v>
          </cell>
          <cell r="AX24">
            <v>1.5314465588713296E-4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9.0252618790999265E-5</v>
          </cell>
          <cell r="AQ25">
            <v>1402.05735</v>
          </cell>
          <cell r="AR25">
            <v>2.5473451779203657E-4</v>
          </cell>
          <cell r="AS25">
            <v>0</v>
          </cell>
          <cell r="AT25">
            <v>0</v>
          </cell>
          <cell r="AU25">
            <v>452.93822999999998</v>
          </cell>
          <cell r="AV25">
            <v>9.3524834559266482E-5</v>
          </cell>
          <cell r="AW25">
            <v>8842.1460600000009</v>
          </cell>
          <cell r="AX25">
            <v>1.4772545109978216E-3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4.7899450540267989E-4</v>
          </cell>
          <cell r="W26">
            <v>0</v>
          </cell>
          <cell r="X26">
            <v>0</v>
          </cell>
          <cell r="Y26">
            <v>28369.752</v>
          </cell>
          <cell r="Z26">
            <v>7.7075571434395591E-3</v>
          </cell>
          <cell r="AA26">
            <v>0</v>
          </cell>
          <cell r="AB26">
            <v>0</v>
          </cell>
          <cell r="AC26">
            <v>813.61500000000001</v>
          </cell>
          <cell r="AD26">
            <v>1.7362692760473136E-4</v>
          </cell>
          <cell r="AE26">
            <v>32324.84</v>
          </cell>
          <cell r="AF26">
            <v>7.3725436332924502E-3</v>
          </cell>
          <cell r="AG26">
            <v>0</v>
          </cell>
          <cell r="AH26">
            <v>0</v>
          </cell>
          <cell r="AI26">
            <v>812.01199999999994</v>
          </cell>
          <cell r="AJ26">
            <v>1.6646476256595335E-4</v>
          </cell>
          <cell r="AK26">
            <v>134791.20199999999</v>
          </cell>
          <cell r="AL26">
            <v>2.8806515805144997E-2</v>
          </cell>
          <cell r="AM26">
            <v>10000</v>
          </cell>
          <cell r="AN26">
            <v>4.6334715515222169E-3</v>
          </cell>
          <cell r="AO26">
            <v>806.43799999999999</v>
          </cell>
          <cell r="AP26">
            <v>1.8027434349725621E-4</v>
          </cell>
          <cell r="AQ26">
            <v>211032.728</v>
          </cell>
          <cell r="AR26">
            <v>3.8341741302820469E-2</v>
          </cell>
          <cell r="AS26">
            <v>10000</v>
          </cell>
          <cell r="AT26">
            <v>3.918367359171851E-3</v>
          </cell>
          <cell r="AU26">
            <v>0</v>
          </cell>
          <cell r="AV26">
            <v>0</v>
          </cell>
          <cell r="AW26">
            <v>349631.47037000005</v>
          </cell>
          <cell r="AX26">
            <v>5.8412817803066668E-2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2.6789341549288703E-2</v>
          </cell>
          <cell r="AQ27">
            <v>0</v>
          </cell>
          <cell r="AR27">
            <v>0</v>
          </cell>
          <cell r="AS27">
            <v>0</v>
          </cell>
          <cell r="AT27">
            <v>0</v>
          </cell>
          <cell r="AU27">
            <v>446318.49661999999</v>
          </cell>
          <cell r="AV27">
            <v>9.2157960605634998E-2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2158.5069999999996</v>
          </cell>
          <cell r="AL28">
            <v>4.6129914332996387E-4</v>
          </cell>
          <cell r="AM28">
            <v>0</v>
          </cell>
          <cell r="AN28">
            <v>0</v>
          </cell>
          <cell r="AO28">
            <v>0</v>
          </cell>
          <cell r="AP28">
            <v>0</v>
          </cell>
          <cell r="AQ28">
            <v>9383.3579799999989</v>
          </cell>
          <cell r="AR28">
            <v>1.704826960398844E-3</v>
          </cell>
          <cell r="AS28">
            <v>0</v>
          </cell>
          <cell r="AT28">
            <v>0</v>
          </cell>
          <cell r="AU28">
            <v>0</v>
          </cell>
          <cell r="AV28">
            <v>0</v>
          </cell>
          <cell r="AW28">
            <v>5110.7765523422913</v>
          </cell>
          <cell r="AX28">
            <v>8.5385580213425511E-4</v>
          </cell>
        </row>
        <row r="29">
          <cell r="B29" t="str">
            <v>Miscellaneous</v>
          </cell>
          <cell r="C29">
            <v>25000</v>
          </cell>
          <cell r="D29">
            <v>1.5599985326029811E-2</v>
          </cell>
          <cell r="E29">
            <v>148956.34520000001</v>
          </cell>
          <cell r="F29">
            <v>5.9655482618368845E-2</v>
          </cell>
          <cell r="G29">
            <v>28461.65</v>
          </cell>
          <cell r="H29">
            <v>8.8901885409454345E-3</v>
          </cell>
          <cell r="I29">
            <v>2650</v>
          </cell>
          <cell r="J29">
            <v>1.3794648936222135E-3</v>
          </cell>
          <cell r="K29">
            <v>141077.71621000001</v>
          </cell>
          <cell r="L29">
            <v>4.2249633209047295E-2</v>
          </cell>
          <cell r="M29">
            <v>32499.824339999996</v>
          </cell>
          <cell r="N29">
            <v>9.9430418952330801E-3</v>
          </cell>
          <cell r="O29">
            <v>14472.131000000001</v>
          </cell>
          <cell r="P29">
            <v>8.1464838417662569E-3</v>
          </cell>
          <cell r="Q29">
            <v>102111.56354</v>
          </cell>
          <cell r="R29">
            <v>3.0311041416331692E-2</v>
          </cell>
          <cell r="S29">
            <v>73638.654114000019</v>
          </cell>
          <cell r="T29">
            <v>2.1140218370783118E-2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2.6402291805575913E-2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0.1138928219211205</v>
          </cell>
          <cell r="AQ30">
            <v>0</v>
          </cell>
          <cell r="AR30">
            <v>0</v>
          </cell>
          <cell r="AS30">
            <v>0</v>
          </cell>
          <cell r="AT30">
            <v>0</v>
          </cell>
          <cell r="AU30">
            <v>477596.75099999999</v>
          </cell>
          <cell r="AV30">
            <v>9.8616442960264561E-2</v>
          </cell>
          <cell r="AW30">
            <v>0</v>
          </cell>
          <cell r="AX30">
            <v>0</v>
          </cell>
        </row>
        <row r="31">
          <cell r="B31" t="str">
            <v>Office for National Statistics7,9</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9.2448007317880094E-6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5.3743233865744639E-4</v>
          </cell>
          <cell r="AU32">
            <v>0</v>
          </cell>
          <cell r="AV32">
            <v>0</v>
          </cell>
          <cell r="AW32">
            <v>36147.017209999976</v>
          </cell>
          <cell r="AX32">
            <v>6.0390705910357192E-3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2.5716724813199723E-3</v>
          </cell>
          <cell r="AG33">
            <v>1140</v>
          </cell>
          <cell r="AH33">
            <v>5.3189026343714203E-4</v>
          </cell>
          <cell r="AI33">
            <v>0</v>
          </cell>
          <cell r="AJ33">
            <v>0</v>
          </cell>
          <cell r="AK33">
            <v>10534.921270000001</v>
          </cell>
          <cell r="AL33">
            <v>2.2514405359350775E-3</v>
          </cell>
          <cell r="AM33">
            <v>150</v>
          </cell>
          <cell r="AN33">
            <v>6.9502073272833262E-5</v>
          </cell>
          <cell r="AO33">
            <v>0</v>
          </cell>
          <cell r="AP33">
            <v>0</v>
          </cell>
          <cell r="AQ33">
            <v>10869.208419999997</v>
          </cell>
          <cell r="AR33">
            <v>1.9747855290297811E-3</v>
          </cell>
          <cell r="AS33">
            <v>1000</v>
          </cell>
          <cell r="AT33">
            <v>3.9183673591718511E-4</v>
          </cell>
          <cell r="AU33">
            <v>0</v>
          </cell>
          <cell r="AV33">
            <v>0</v>
          </cell>
          <cell r="AW33">
            <v>10800.13344</v>
          </cell>
          <cell r="AX33">
            <v>1.8043748356288089E-3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972.40300000000002</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1.9258740654193551E-4</v>
          </cell>
          <cell r="AS34">
            <v>0</v>
          </cell>
          <cell r="AT34">
            <v>0</v>
          </cell>
          <cell r="AU34">
            <v>0</v>
          </cell>
          <cell r="AV34">
            <v>0</v>
          </cell>
          <cell r="AW34">
            <v>1082.5</v>
          </cell>
          <cell r="AX34">
            <v>1.8085292838457612E-4</v>
          </cell>
        </row>
        <row r="35">
          <cell r="B35" t="str">
            <v>Total</v>
          </cell>
          <cell r="C35">
            <v>1602565.6099999992</v>
          </cell>
          <cell r="D35">
            <v>1</v>
          </cell>
          <cell r="E35">
            <v>2496943.0916000009</v>
          </cell>
          <cell r="F35">
            <v>1</v>
          </cell>
          <cell r="G35">
            <v>3201467.5356899938</v>
          </cell>
          <cell r="H35">
            <v>1</v>
          </cell>
          <cell r="I35">
            <v>1921034.7521360999</v>
          </cell>
          <cell r="J35">
            <v>1</v>
          </cell>
          <cell r="K35">
            <v>3339146.5320411301</v>
          </cell>
          <cell r="L35">
            <v>1</v>
          </cell>
          <cell r="M35">
            <v>3268599.758750001</v>
          </cell>
          <cell r="N35">
            <v>1</v>
          </cell>
          <cell r="O35">
            <v>1776488.026134999</v>
          </cell>
          <cell r="P35">
            <v>1</v>
          </cell>
          <cell r="Q35">
            <v>3368791.0005290001</v>
          </cell>
          <cell r="R35">
            <v>1</v>
          </cell>
          <cell r="S35">
            <v>3483344.0611839886</v>
          </cell>
          <cell r="T35">
            <v>1</v>
          </cell>
          <cell r="U35">
            <v>1878935.9582389998</v>
          </cell>
          <cell r="V35">
            <v>1</v>
          </cell>
          <cell r="W35">
            <v>3242212.1948514008</v>
          </cell>
          <cell r="X35">
            <v>1</v>
          </cell>
          <cell r="Y35">
            <v>3680770.8943355004</v>
          </cell>
          <cell r="Z35">
            <v>1</v>
          </cell>
          <cell r="AA35">
            <v>2336375.4784100023</v>
          </cell>
          <cell r="AB35">
            <v>1</v>
          </cell>
          <cell r="AC35">
            <v>4685995.4917374747</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4473393.0761049977</v>
          </cell>
          <cell r="AP35">
            <v>1</v>
          </cell>
          <cell r="AQ35">
            <v>5503994.3630436044</v>
          </cell>
          <cell r="AR35">
            <v>1</v>
          </cell>
          <cell r="AS35">
            <v>2552083.3253657729</v>
          </cell>
          <cell r="AT35">
            <v>1</v>
          </cell>
          <cell r="AU35">
            <v>4842972.8011224009</v>
          </cell>
          <cell r="AV35">
            <v>1</v>
          </cell>
          <cell r="AW35">
            <v>5985526.5251669548</v>
          </cell>
          <cell r="AX35">
            <v>1</v>
          </cell>
        </row>
      </sheetData>
      <sheetData sheetId="105"/>
      <sheetData sheetId="106"/>
      <sheetData sheetId="107">
        <row r="10">
          <cell r="A10" t="str">
            <v>All Donors, Total</v>
          </cell>
        </row>
        <row r="144">
          <cell r="A144" t="str">
            <v>Australia</v>
          </cell>
          <cell r="B144"/>
          <cell r="C144">
            <v>2668.52</v>
          </cell>
          <cell r="D144">
            <v>2954.07</v>
          </cell>
          <cell r="E144">
            <v>2761.61</v>
          </cell>
          <cell r="F144">
            <v>3826.1</v>
          </cell>
          <cell r="G144">
            <v>4982.91</v>
          </cell>
          <cell r="H144">
            <v>5402.7</v>
          </cell>
          <cell r="I144">
            <v>4845.55</v>
          </cell>
          <cell r="J144">
            <v>4382.42</v>
          </cell>
          <cell r="K144">
            <v>3493.61</v>
          </cell>
          <cell r="L144">
            <v>3024.84</v>
          </cell>
          <cell r="M144">
            <v>2241.4064400000002</v>
          </cell>
        </row>
        <row r="145">
          <cell r="A145" t="str">
            <v>Austria</v>
          </cell>
          <cell r="B145"/>
          <cell r="C145">
            <v>1808.46</v>
          </cell>
          <cell r="D145">
            <v>1713.51</v>
          </cell>
          <cell r="E145">
            <v>1141.78</v>
          </cell>
          <cell r="F145">
            <v>1208.42</v>
          </cell>
          <cell r="G145">
            <v>1111.3699999999999</v>
          </cell>
          <cell r="H145">
            <v>1105.75</v>
          </cell>
          <cell r="I145">
            <v>1171.49</v>
          </cell>
          <cell r="J145">
            <v>1234.52</v>
          </cell>
          <cell r="K145">
            <v>1323.51</v>
          </cell>
          <cell r="L145">
            <v>1583.2</v>
          </cell>
          <cell r="M145">
            <v>1173.1512</v>
          </cell>
        </row>
        <row r="146">
          <cell r="A146" t="str">
            <v>Belgium</v>
          </cell>
          <cell r="B146"/>
          <cell r="C146">
            <v>1950.7</v>
          </cell>
          <cell r="D146">
            <v>2385.64</v>
          </cell>
          <cell r="E146">
            <v>2609.6</v>
          </cell>
          <cell r="F146">
            <v>3003.93</v>
          </cell>
          <cell r="G146">
            <v>2807.41</v>
          </cell>
          <cell r="H146">
            <v>2314.86</v>
          </cell>
          <cell r="I146">
            <v>2299.12</v>
          </cell>
          <cell r="J146">
            <v>2446.19</v>
          </cell>
          <cell r="K146">
            <v>1904.19</v>
          </cell>
          <cell r="L146">
            <v>2305.85</v>
          </cell>
          <cell r="M146">
            <v>1708.6348499999999</v>
          </cell>
        </row>
        <row r="147">
          <cell r="A147" t="str">
            <v>Canada</v>
          </cell>
          <cell r="B147"/>
          <cell r="C147">
            <v>4079.69</v>
          </cell>
          <cell r="D147">
            <v>4794.71</v>
          </cell>
          <cell r="E147">
            <v>4000.07</v>
          </cell>
          <cell r="F147">
            <v>5214.12</v>
          </cell>
          <cell r="G147">
            <v>5458.56</v>
          </cell>
          <cell r="H147">
            <v>5650.26</v>
          </cell>
          <cell r="I147">
            <v>4947.24</v>
          </cell>
          <cell r="J147">
            <v>4240.04</v>
          </cell>
          <cell r="K147">
            <v>4277.2299999999996</v>
          </cell>
          <cell r="L147">
            <v>3961.87</v>
          </cell>
          <cell r="M147">
            <v>2935.7456699999998</v>
          </cell>
        </row>
        <row r="148">
          <cell r="A148" t="str">
            <v>Czech Republic</v>
          </cell>
          <cell r="B148"/>
          <cell r="C148">
            <v>178.88</v>
          </cell>
          <cell r="D148">
            <v>249.21</v>
          </cell>
          <cell r="E148">
            <v>214.7</v>
          </cell>
          <cell r="F148">
            <v>227.56</v>
          </cell>
          <cell r="G148">
            <v>250.46</v>
          </cell>
          <cell r="H148">
            <v>219.63499999999999</v>
          </cell>
          <cell r="I148">
            <v>210.88200000000001</v>
          </cell>
          <cell r="J148">
            <v>212.15</v>
          </cell>
          <cell r="K148">
            <v>199</v>
          </cell>
          <cell r="L148">
            <v>261.14</v>
          </cell>
          <cell r="M148">
            <v>193.50474</v>
          </cell>
        </row>
        <row r="149">
          <cell r="A149" t="str">
            <v>Denmark</v>
          </cell>
          <cell r="B149"/>
          <cell r="C149">
            <v>2562.23</v>
          </cell>
          <cell r="D149">
            <v>2803.28</v>
          </cell>
          <cell r="E149">
            <v>2809.88</v>
          </cell>
          <cell r="F149">
            <v>2871.24</v>
          </cell>
          <cell r="G149">
            <v>2931.13</v>
          </cell>
          <cell r="H149">
            <v>2692.59</v>
          </cell>
          <cell r="I149">
            <v>2927.46</v>
          </cell>
          <cell r="J149">
            <v>3003.27</v>
          </cell>
          <cell r="K149">
            <v>2565.5700000000002</v>
          </cell>
          <cell r="L149">
            <v>2371.56</v>
          </cell>
          <cell r="M149">
            <v>1757.3259599999999</v>
          </cell>
        </row>
        <row r="150">
          <cell r="A150" t="str">
            <v>Finland</v>
          </cell>
          <cell r="B150"/>
          <cell r="C150">
            <v>981.34</v>
          </cell>
          <cell r="D150">
            <v>1165.73</v>
          </cell>
          <cell r="E150">
            <v>1290.18</v>
          </cell>
          <cell r="F150">
            <v>1332.95</v>
          </cell>
          <cell r="G150">
            <v>1406.04</v>
          </cell>
          <cell r="H150">
            <v>1319.71</v>
          </cell>
          <cell r="I150">
            <v>1435.36</v>
          </cell>
          <cell r="J150">
            <v>1634.57</v>
          </cell>
          <cell r="K150">
            <v>1288</v>
          </cell>
          <cell r="L150">
            <v>1056.8699999999999</v>
          </cell>
          <cell r="M150">
            <v>783.14066999999989</v>
          </cell>
        </row>
        <row r="151">
          <cell r="A151" t="str">
            <v>France</v>
          </cell>
          <cell r="B151"/>
          <cell r="C151">
            <v>9883.59</v>
          </cell>
          <cell r="D151">
            <v>10907.55</v>
          </cell>
          <cell r="E151">
            <v>12601.55</v>
          </cell>
          <cell r="F151">
            <v>12915.1</v>
          </cell>
          <cell r="G151">
            <v>12997.24</v>
          </cell>
          <cell r="H151">
            <v>12028.27</v>
          </cell>
          <cell r="I151">
            <v>11338.93</v>
          </cell>
          <cell r="J151">
            <v>10620.32</v>
          </cell>
          <cell r="K151">
            <v>9039.2999999999993</v>
          </cell>
          <cell r="L151">
            <v>9501.27</v>
          </cell>
          <cell r="M151">
            <v>7040.4410699999999</v>
          </cell>
        </row>
        <row r="152">
          <cell r="A152" t="str">
            <v>Germany</v>
          </cell>
          <cell r="B152"/>
          <cell r="C152">
            <v>12290.7</v>
          </cell>
          <cell r="D152">
            <v>13980.87</v>
          </cell>
          <cell r="E152">
            <v>12079.15</v>
          </cell>
          <cell r="F152">
            <v>12985.36</v>
          </cell>
          <cell r="G152">
            <v>14092.94</v>
          </cell>
          <cell r="H152">
            <v>12939.49</v>
          </cell>
          <cell r="I152">
            <v>14228.26</v>
          </cell>
          <cell r="J152">
            <v>16566.2</v>
          </cell>
          <cell r="K152">
            <v>17940.21</v>
          </cell>
          <cell r="L152">
            <v>24669.53</v>
          </cell>
          <cell r="M152">
            <v>18280.121729999999</v>
          </cell>
        </row>
        <row r="153">
          <cell r="A153" t="str">
            <v>Greece</v>
          </cell>
          <cell r="B153"/>
          <cell r="C153">
            <v>500.82</v>
          </cell>
          <cell r="D153">
            <v>703.16</v>
          </cell>
          <cell r="E153">
            <v>607.27</v>
          </cell>
          <cell r="F153">
            <v>507.72</v>
          </cell>
          <cell r="G153">
            <v>424.77</v>
          </cell>
          <cell r="H153">
            <v>327.41000000000003</v>
          </cell>
          <cell r="I153">
            <v>239.07</v>
          </cell>
          <cell r="J153">
            <v>247.44</v>
          </cell>
          <cell r="K153">
            <v>238.7</v>
          </cell>
          <cell r="L153">
            <v>264</v>
          </cell>
          <cell r="M153">
            <v>195.624</v>
          </cell>
        </row>
        <row r="154">
          <cell r="A154" t="str">
            <v>Hungary</v>
          </cell>
          <cell r="B154"/>
          <cell r="C154">
            <v>103.47</v>
          </cell>
          <cell r="D154">
            <v>106.94</v>
          </cell>
          <cell r="E154">
            <v>116.92</v>
          </cell>
          <cell r="F154">
            <v>114.34</v>
          </cell>
          <cell r="G154">
            <v>139.72999999999999</v>
          </cell>
          <cell r="H154">
            <v>118.38</v>
          </cell>
          <cell r="I154">
            <v>128.18</v>
          </cell>
          <cell r="J154">
            <v>144.03</v>
          </cell>
          <cell r="K154">
            <v>155.55000000000001</v>
          </cell>
          <cell r="L154">
            <v>155.4</v>
          </cell>
          <cell r="M154">
            <v>115.15140000000001</v>
          </cell>
        </row>
        <row r="155">
          <cell r="A155" t="str">
            <v>Iceland</v>
          </cell>
          <cell r="B155"/>
          <cell r="C155">
            <v>48.25</v>
          </cell>
          <cell r="D155">
            <v>48.41</v>
          </cell>
          <cell r="E155">
            <v>34.42</v>
          </cell>
          <cell r="F155">
            <v>28.75</v>
          </cell>
          <cell r="G155">
            <v>25.57</v>
          </cell>
          <cell r="H155">
            <v>26.12</v>
          </cell>
          <cell r="I155">
            <v>34.909999999999997</v>
          </cell>
          <cell r="J155">
            <v>37.33</v>
          </cell>
          <cell r="K155">
            <v>39.86</v>
          </cell>
          <cell r="L155">
            <v>50.18</v>
          </cell>
          <cell r="M155">
            <v>37.18338</v>
          </cell>
        </row>
        <row r="156">
          <cell r="A156" t="str">
            <v>Ireland</v>
          </cell>
          <cell r="B156"/>
          <cell r="C156">
            <v>1192.1500000000001</v>
          </cell>
          <cell r="D156">
            <v>1327.85</v>
          </cell>
          <cell r="E156">
            <v>1005.78</v>
          </cell>
          <cell r="F156">
            <v>895.15</v>
          </cell>
          <cell r="G156">
            <v>913.56</v>
          </cell>
          <cell r="H156">
            <v>808.36</v>
          </cell>
          <cell r="I156">
            <v>845.85</v>
          </cell>
          <cell r="J156">
            <v>815.79</v>
          </cell>
          <cell r="K156">
            <v>718.32</v>
          </cell>
          <cell r="L156">
            <v>802.22</v>
          </cell>
          <cell r="M156">
            <v>594.44502</v>
          </cell>
        </row>
        <row r="157">
          <cell r="A157" t="str">
            <v>Italy</v>
          </cell>
          <cell r="B157"/>
          <cell r="C157">
            <v>3970.62</v>
          </cell>
          <cell r="D157">
            <v>4860.6400000000003</v>
          </cell>
          <cell r="E157">
            <v>3297.49</v>
          </cell>
          <cell r="F157">
            <v>2996.39</v>
          </cell>
          <cell r="G157">
            <v>4325.97</v>
          </cell>
          <cell r="H157">
            <v>2737.13</v>
          </cell>
          <cell r="I157">
            <v>3430.07</v>
          </cell>
          <cell r="J157">
            <v>4009.18</v>
          </cell>
          <cell r="K157">
            <v>4003.37</v>
          </cell>
          <cell r="L157">
            <v>4855.78</v>
          </cell>
          <cell r="M157">
            <v>3598.1329799999999</v>
          </cell>
        </row>
        <row r="158">
          <cell r="A158" t="str">
            <v>Japan</v>
          </cell>
          <cell r="B158"/>
          <cell r="C158">
            <v>7697.14</v>
          </cell>
          <cell r="D158">
            <v>9600.7099999999991</v>
          </cell>
          <cell r="E158">
            <v>9466.58</v>
          </cell>
          <cell r="F158">
            <v>11057.74</v>
          </cell>
          <cell r="G158">
            <v>11086.18</v>
          </cell>
          <cell r="H158">
            <v>10604.51</v>
          </cell>
          <cell r="I158">
            <v>11469.09</v>
          </cell>
          <cell r="J158">
            <v>9483.2900000000009</v>
          </cell>
          <cell r="K158">
            <v>9202.82</v>
          </cell>
          <cell r="L158">
            <v>10367.9</v>
          </cell>
          <cell r="M158">
            <v>7682.6138999999994</v>
          </cell>
        </row>
        <row r="159">
          <cell r="A159" t="str">
            <v>Korea</v>
          </cell>
          <cell r="B159"/>
          <cell r="C159">
            <v>696.11</v>
          </cell>
          <cell r="D159">
            <v>802.34</v>
          </cell>
          <cell r="E159">
            <v>816.04</v>
          </cell>
          <cell r="F159">
            <v>1173.79</v>
          </cell>
          <cell r="G159">
            <v>1324.59</v>
          </cell>
          <cell r="H159">
            <v>1597.45</v>
          </cell>
          <cell r="I159">
            <v>1755.38</v>
          </cell>
          <cell r="J159">
            <v>1856.73</v>
          </cell>
          <cell r="K159">
            <v>1915.39</v>
          </cell>
          <cell r="L159">
            <v>1964.96</v>
          </cell>
          <cell r="M159">
            <v>1456.0353600000001</v>
          </cell>
        </row>
        <row r="160">
          <cell r="A160" t="str">
            <v>Luxembourg</v>
          </cell>
          <cell r="B160"/>
          <cell r="C160">
            <v>375.53</v>
          </cell>
          <cell r="D160">
            <v>414.94</v>
          </cell>
          <cell r="E160">
            <v>414.73</v>
          </cell>
          <cell r="F160">
            <v>402.69</v>
          </cell>
          <cell r="G160">
            <v>409.24</v>
          </cell>
          <cell r="H160">
            <v>399.03</v>
          </cell>
          <cell r="I160">
            <v>429.32299999999998</v>
          </cell>
          <cell r="J160">
            <v>423.22</v>
          </cell>
          <cell r="K160">
            <v>362.88</v>
          </cell>
          <cell r="L160">
            <v>383.72</v>
          </cell>
          <cell r="M160">
            <v>284.33652000000001</v>
          </cell>
        </row>
        <row r="161">
          <cell r="A161" t="str">
            <v>Netherlands</v>
          </cell>
          <cell r="B161"/>
          <cell r="C161">
            <v>6224.26</v>
          </cell>
          <cell r="D161">
            <v>6992.6</v>
          </cell>
          <cell r="E161">
            <v>6426.08</v>
          </cell>
          <cell r="F161">
            <v>6357.31</v>
          </cell>
          <cell r="G161">
            <v>6343.96</v>
          </cell>
          <cell r="H161">
            <v>5522.84</v>
          </cell>
          <cell r="I161">
            <v>5435.45</v>
          </cell>
          <cell r="J161">
            <v>5572.97</v>
          </cell>
          <cell r="K161">
            <v>5725.51</v>
          </cell>
          <cell r="L161">
            <v>4988.22</v>
          </cell>
          <cell r="M161">
            <v>3696.2710200000001</v>
          </cell>
        </row>
        <row r="162">
          <cell r="A162" t="str">
            <v>New Zealand</v>
          </cell>
          <cell r="B162"/>
          <cell r="C162">
            <v>319.8</v>
          </cell>
          <cell r="D162">
            <v>347.96</v>
          </cell>
          <cell r="E162">
            <v>309.27999999999997</v>
          </cell>
          <cell r="F162">
            <v>342.22</v>
          </cell>
          <cell r="G162">
            <v>424.15</v>
          </cell>
          <cell r="H162">
            <v>449.1</v>
          </cell>
          <cell r="I162">
            <v>457.31</v>
          </cell>
          <cell r="J162">
            <v>506.14</v>
          </cell>
          <cell r="K162">
            <v>441.74</v>
          </cell>
          <cell r="L162">
            <v>438.09</v>
          </cell>
          <cell r="M162">
            <v>324.62468999999999</v>
          </cell>
        </row>
        <row r="163">
          <cell r="A163" t="str">
            <v>Norway</v>
          </cell>
          <cell r="B163"/>
          <cell r="C163">
            <v>3734.83</v>
          </cell>
          <cell r="D163">
            <v>4005.76</v>
          </cell>
          <cell r="E163">
            <v>4081.23</v>
          </cell>
          <cell r="F163">
            <v>4371.5600000000004</v>
          </cell>
          <cell r="G163">
            <v>4755.59</v>
          </cell>
          <cell r="H163">
            <v>4752.99</v>
          </cell>
          <cell r="I163">
            <v>5581.36</v>
          </cell>
          <cell r="J163">
            <v>5085.9399999999996</v>
          </cell>
          <cell r="K163">
            <v>4277.66</v>
          </cell>
          <cell r="L163">
            <v>4352.24</v>
          </cell>
          <cell r="M163">
            <v>3225.0098399999997</v>
          </cell>
        </row>
        <row r="164">
          <cell r="A164" t="str">
            <v>Poland</v>
          </cell>
          <cell r="B164"/>
          <cell r="C164">
            <v>362.9</v>
          </cell>
          <cell r="D164">
            <v>372.54</v>
          </cell>
          <cell r="E164">
            <v>374.89</v>
          </cell>
          <cell r="F164">
            <v>377.75</v>
          </cell>
          <cell r="G164">
            <v>417.47</v>
          </cell>
          <cell r="H164">
            <v>421.06</v>
          </cell>
          <cell r="I164">
            <v>487.12</v>
          </cell>
          <cell r="J164">
            <v>451.84</v>
          </cell>
          <cell r="K164">
            <v>440.89</v>
          </cell>
          <cell r="L164">
            <v>603.33000000000004</v>
          </cell>
          <cell r="M164">
            <v>447.06753000000003</v>
          </cell>
        </row>
        <row r="165">
          <cell r="A165" t="str">
            <v>Portugal</v>
          </cell>
          <cell r="B165"/>
          <cell r="C165">
            <v>470.54</v>
          </cell>
          <cell r="D165">
            <v>620.15</v>
          </cell>
          <cell r="E165">
            <v>512.70000000000005</v>
          </cell>
          <cell r="F165">
            <v>648.96</v>
          </cell>
          <cell r="G165">
            <v>707.82</v>
          </cell>
          <cell r="H165">
            <v>580.78</v>
          </cell>
          <cell r="I165">
            <v>488.32</v>
          </cell>
          <cell r="J165">
            <v>430.23</v>
          </cell>
          <cell r="K165">
            <v>308.02999999999997</v>
          </cell>
          <cell r="L165">
            <v>339.61</v>
          </cell>
          <cell r="M165">
            <v>251.65101000000001</v>
          </cell>
        </row>
        <row r="166">
          <cell r="A166" t="str">
            <v>Slovak Republic</v>
          </cell>
          <cell r="B166"/>
          <cell r="C166">
            <v>67.23</v>
          </cell>
          <cell r="D166">
            <v>91.85</v>
          </cell>
          <cell r="E166">
            <v>75.400000000000006</v>
          </cell>
          <cell r="F166">
            <v>73.709999999999994</v>
          </cell>
          <cell r="G166">
            <v>86.02</v>
          </cell>
          <cell r="H166">
            <v>79.680000000000007</v>
          </cell>
          <cell r="I166">
            <v>86.04</v>
          </cell>
          <cell r="J166">
            <v>83.21</v>
          </cell>
          <cell r="K166">
            <v>84.91</v>
          </cell>
          <cell r="L166">
            <v>107.12</v>
          </cell>
          <cell r="M166">
            <v>79.375920000000008</v>
          </cell>
        </row>
        <row r="167">
          <cell r="A167" t="str">
            <v>Slovenia</v>
          </cell>
          <cell r="B167"/>
          <cell r="C167">
            <v>54.14</v>
          </cell>
          <cell r="D167">
            <v>67.599999999999994</v>
          </cell>
          <cell r="E167">
            <v>71.239999999999995</v>
          </cell>
          <cell r="F167">
            <v>58.6</v>
          </cell>
          <cell r="G167">
            <v>62.77</v>
          </cell>
          <cell r="H167">
            <v>58.45</v>
          </cell>
          <cell r="I167">
            <v>61.55</v>
          </cell>
          <cell r="J167">
            <v>61.54</v>
          </cell>
          <cell r="K167">
            <v>63.29</v>
          </cell>
          <cell r="L167">
            <v>79.66</v>
          </cell>
          <cell r="M167">
            <v>59.028059999999996</v>
          </cell>
        </row>
        <row r="168">
          <cell r="A168" t="str">
            <v>Spain</v>
          </cell>
          <cell r="B168"/>
          <cell r="C168">
            <v>5139.8</v>
          </cell>
          <cell r="D168">
            <v>6866.83</v>
          </cell>
          <cell r="E168">
            <v>6584.11</v>
          </cell>
          <cell r="F168">
            <v>5949.46</v>
          </cell>
          <cell r="G168">
            <v>4173.1099999999997</v>
          </cell>
          <cell r="H168">
            <v>2037.33</v>
          </cell>
          <cell r="I168">
            <v>2348.09</v>
          </cell>
          <cell r="J168">
            <v>1876.83</v>
          </cell>
          <cell r="K168">
            <v>1396.74</v>
          </cell>
          <cell r="L168">
            <v>4095.81</v>
          </cell>
          <cell r="M168">
            <v>3034.99521</v>
          </cell>
        </row>
        <row r="169">
          <cell r="A169" t="str">
            <v>Sweden</v>
          </cell>
          <cell r="B169"/>
          <cell r="C169">
            <v>4338.9399999999996</v>
          </cell>
          <cell r="D169">
            <v>4731.75</v>
          </cell>
          <cell r="E169">
            <v>4548.2299999999996</v>
          </cell>
          <cell r="F169">
            <v>4533.49</v>
          </cell>
          <cell r="G169">
            <v>5603.12</v>
          </cell>
          <cell r="H169">
            <v>5239.79</v>
          </cell>
          <cell r="I169">
            <v>5827.29</v>
          </cell>
          <cell r="J169">
            <v>6232.72</v>
          </cell>
          <cell r="K169">
            <v>7089.3</v>
          </cell>
          <cell r="L169">
            <v>4870.4399999999996</v>
          </cell>
          <cell r="M169">
            <v>3608.9960399999995</v>
          </cell>
        </row>
        <row r="170">
          <cell r="A170" t="str">
            <v>Switzerland</v>
          </cell>
          <cell r="B170"/>
          <cell r="C170">
            <v>1684.87</v>
          </cell>
          <cell r="D170">
            <v>2037.63</v>
          </cell>
          <cell r="E170">
            <v>2310.0700000000002</v>
          </cell>
          <cell r="F170">
            <v>2299.9499999999998</v>
          </cell>
          <cell r="G170">
            <v>3050.95</v>
          </cell>
          <cell r="H170">
            <v>3052.13</v>
          </cell>
          <cell r="I170">
            <v>3200.12</v>
          </cell>
          <cell r="J170">
            <v>3521.94</v>
          </cell>
          <cell r="K170">
            <v>3529.33</v>
          </cell>
          <cell r="L170">
            <v>3562.9</v>
          </cell>
          <cell r="M170">
            <v>2640.1089000000002</v>
          </cell>
        </row>
        <row r="171">
          <cell r="A171" t="str">
            <v>United Kingdom</v>
          </cell>
          <cell r="B171"/>
          <cell r="C171">
            <v>9848.5300000000007</v>
          </cell>
          <cell r="D171">
            <v>11499.87</v>
          </cell>
          <cell r="E171">
            <v>11282.61</v>
          </cell>
          <cell r="F171">
            <v>13052.97</v>
          </cell>
          <cell r="G171">
            <v>13832.36</v>
          </cell>
          <cell r="H171">
            <v>13891.44</v>
          </cell>
          <cell r="I171">
            <v>17871.349999999999</v>
          </cell>
          <cell r="J171">
            <v>19305.7</v>
          </cell>
          <cell r="K171">
            <v>18544.86</v>
          </cell>
          <cell r="L171">
            <v>18013.11</v>
          </cell>
          <cell r="M171">
            <v>13347.71451</v>
          </cell>
        </row>
        <row r="172">
          <cell r="A172" t="str">
            <v>United States</v>
          </cell>
          <cell r="B172"/>
          <cell r="C172">
            <v>21786.9</v>
          </cell>
          <cell r="D172">
            <v>26436.78</v>
          </cell>
          <cell r="E172">
            <v>28831.34</v>
          </cell>
          <cell r="F172">
            <v>29656.36</v>
          </cell>
          <cell r="G172">
            <v>30966.21</v>
          </cell>
          <cell r="H172">
            <v>30652.38</v>
          </cell>
          <cell r="I172">
            <v>31266.66</v>
          </cell>
          <cell r="J172">
            <v>33095.5</v>
          </cell>
          <cell r="K172">
            <v>30985.54</v>
          </cell>
          <cell r="L172">
            <v>33588.54</v>
          </cell>
          <cell r="M172">
            <v>24889.10814</v>
          </cell>
        </row>
        <row r="173">
          <cell r="A173" t="str">
            <v xml:space="preserve">  Multilaterals, Total</v>
          </cell>
          <cell r="B173"/>
          <cell r="C173">
            <v>11634.23</v>
          </cell>
          <cell r="D173">
            <v>13196.98</v>
          </cell>
          <cell r="E173">
            <v>13581.29</v>
          </cell>
          <cell r="F173">
            <v>12746.7</v>
          </cell>
          <cell r="G173">
            <v>17390.53</v>
          </cell>
          <cell r="H173">
            <v>17479.05</v>
          </cell>
          <cell r="I173">
            <v>15959.2</v>
          </cell>
          <cell r="J173">
            <v>16451.099999999999</v>
          </cell>
          <cell r="K173">
            <v>13669.6</v>
          </cell>
          <cell r="L173">
            <v>15736.58</v>
          </cell>
          <cell r="M173">
            <v>11660.805780000001</v>
          </cell>
        </row>
      </sheetData>
      <sheetData sheetId="108"/>
      <sheetData sheetId="109">
        <row r="2">
          <cell r="A2" t="str">
            <v>Australia</v>
          </cell>
          <cell r="B2">
            <v>0.25</v>
          </cell>
        </row>
        <row r="3">
          <cell r="A3" t="str">
            <v>Austria</v>
          </cell>
          <cell r="B3">
            <v>0.40699999999999997</v>
          </cell>
        </row>
        <row r="4">
          <cell r="A4" t="str">
            <v>Belgium</v>
          </cell>
          <cell r="B4">
            <v>0.49299999999999999</v>
          </cell>
        </row>
        <row r="5">
          <cell r="A5" t="str">
            <v>Canada</v>
          </cell>
          <cell r="B5">
            <v>0.26300000000000001</v>
          </cell>
        </row>
        <row r="6">
          <cell r="A6" t="str">
            <v>Czech Republic</v>
          </cell>
          <cell r="B6">
            <v>0.14299999999999999</v>
          </cell>
        </row>
        <row r="7">
          <cell r="A7" t="str">
            <v>Denmark</v>
          </cell>
          <cell r="B7">
            <v>0.753</v>
          </cell>
        </row>
        <row r="8">
          <cell r="A8" t="str">
            <v>Finland</v>
          </cell>
          <cell r="B8">
            <v>0.442</v>
          </cell>
        </row>
        <row r="9">
          <cell r="A9" t="str">
            <v>France</v>
          </cell>
          <cell r="B9">
            <v>0.38</v>
          </cell>
        </row>
        <row r="10">
          <cell r="A10" t="str">
            <v>Germany</v>
          </cell>
          <cell r="B10">
            <v>0.69799999999999995</v>
          </cell>
        </row>
        <row r="11">
          <cell r="A11" t="str">
            <v>Greece</v>
          </cell>
          <cell r="B11">
            <v>0.13600000000000001</v>
          </cell>
        </row>
        <row r="12">
          <cell r="A12" t="str">
            <v>Hungary</v>
          </cell>
          <cell r="B12">
            <v>0.13</v>
          </cell>
        </row>
        <row r="13">
          <cell r="A13" t="str">
            <v>Iceland</v>
          </cell>
          <cell r="B13">
            <v>0.249</v>
          </cell>
        </row>
        <row r="14">
          <cell r="A14" t="str">
            <v>Ireland</v>
          </cell>
          <cell r="B14">
            <v>0.33200000000000002</v>
          </cell>
        </row>
        <row r="15">
          <cell r="A15" t="str">
            <v>Italy</v>
          </cell>
          <cell r="B15">
            <v>0.26200000000000001</v>
          </cell>
        </row>
        <row r="16">
          <cell r="A16" t="str">
            <v>Japan</v>
          </cell>
          <cell r="B16">
            <v>0.20300000000000001</v>
          </cell>
        </row>
        <row r="17">
          <cell r="A17" t="str">
            <v>Korea</v>
          </cell>
          <cell r="B17">
            <v>0.13900000000000001</v>
          </cell>
        </row>
        <row r="18">
          <cell r="A18" t="str">
            <v>Luxembourg</v>
          </cell>
          <cell r="B18">
            <v>1.004</v>
          </cell>
        </row>
        <row r="19">
          <cell r="A19" t="str">
            <v>Netherlands</v>
          </cell>
          <cell r="B19">
            <v>0.65400000000000003</v>
          </cell>
        </row>
        <row r="20">
          <cell r="A20" t="str">
            <v>New Zealand</v>
          </cell>
          <cell r="B20">
            <v>0.25</v>
          </cell>
        </row>
        <row r="21">
          <cell r="A21" t="str">
            <v>Norway</v>
          </cell>
          <cell r="B21">
            <v>1.1140000000000001</v>
          </cell>
        </row>
        <row r="22">
          <cell r="A22" t="str">
            <v>Poland</v>
          </cell>
          <cell r="B22">
            <v>0.13400000000000001</v>
          </cell>
        </row>
        <row r="23">
          <cell r="A23" t="str">
            <v>Portugal</v>
          </cell>
          <cell r="B23">
            <v>0.17</v>
          </cell>
        </row>
        <row r="24">
          <cell r="A24" t="str">
            <v>Slovak Republic</v>
          </cell>
          <cell r="B24">
            <v>0.122</v>
          </cell>
        </row>
        <row r="25">
          <cell r="A25" t="str">
            <v>Slovenia</v>
          </cell>
          <cell r="B25">
            <v>0.183</v>
          </cell>
        </row>
        <row r="26">
          <cell r="A26" t="str">
            <v>Spain</v>
          </cell>
          <cell r="B26">
            <v>0.33200000000000002</v>
          </cell>
        </row>
        <row r="27">
          <cell r="A27" t="str">
            <v>Sweden</v>
          </cell>
          <cell r="B27">
            <v>0.93700000000000006</v>
          </cell>
        </row>
        <row r="28">
          <cell r="A28" t="str">
            <v>Switzerland</v>
          </cell>
          <cell r="B28">
            <v>0.53600000000000003</v>
          </cell>
        </row>
        <row r="29">
          <cell r="A29" t="str">
            <v>United Kingdom</v>
          </cell>
          <cell r="B29">
            <v>0.69599999999999995</v>
          </cell>
        </row>
        <row r="30">
          <cell r="A30" t="str">
            <v>United States</v>
          </cell>
          <cell r="B30">
            <v>0.18099999999999999</v>
          </cell>
        </row>
      </sheetData>
      <sheetData sheetId="110"/>
      <sheetData sheetId="111">
        <row r="3">
          <cell r="A3" t="str">
            <v>Australia</v>
          </cell>
          <cell r="B3">
            <v>1640.4406200000001</v>
          </cell>
          <cell r="C3">
            <v>600.96582000000001</v>
          </cell>
          <cell r="D3">
            <v>2241.4064400000002</v>
          </cell>
          <cell r="E3">
            <v>0.73188003332407658</v>
          </cell>
          <cell r="F3">
            <v>0.26811996667592336</v>
          </cell>
        </row>
        <row r="4">
          <cell r="A4" t="str">
            <v>Austria</v>
          </cell>
          <cell r="B4">
            <v>718.66625999999997</v>
          </cell>
          <cell r="C4">
            <v>454.48493999999999</v>
          </cell>
          <cell r="D4">
            <v>1173.1512</v>
          </cell>
          <cell r="E4">
            <v>0.61259474482061649</v>
          </cell>
          <cell r="F4">
            <v>0.38740525517938351</v>
          </cell>
        </row>
        <row r="5">
          <cell r="A5" t="str">
            <v>Belgium</v>
          </cell>
          <cell r="B5">
            <v>1061.2898399999999</v>
          </cell>
          <cell r="C5">
            <v>647.33760000000007</v>
          </cell>
          <cell r="D5">
            <v>1708.6348499999999</v>
          </cell>
          <cell r="E5">
            <v>0.62113320467506561</v>
          </cell>
          <cell r="F5">
            <v>0.37886245852939271</v>
          </cell>
        </row>
        <row r="6">
          <cell r="A6" t="str">
            <v>Canada</v>
          </cell>
          <cell r="B6">
            <v>2011.15551</v>
          </cell>
          <cell r="C6">
            <v>924.59015999999997</v>
          </cell>
          <cell r="D6">
            <v>2935.7456699999998</v>
          </cell>
          <cell r="E6">
            <v>0.68505781360822038</v>
          </cell>
          <cell r="F6">
            <v>0.31494218639177968</v>
          </cell>
        </row>
        <row r="7">
          <cell r="A7" t="str">
            <v>Czech Republic</v>
          </cell>
          <cell r="B7">
            <v>55.389749999999999</v>
          </cell>
          <cell r="C7">
            <v>138.11498999999998</v>
          </cell>
          <cell r="D7">
            <v>193.50474</v>
          </cell>
          <cell r="E7">
            <v>0.28624492609328328</v>
          </cell>
          <cell r="F7">
            <v>0.71375507390671655</v>
          </cell>
        </row>
        <row r="8">
          <cell r="A8" t="str">
            <v>Denmark</v>
          </cell>
          <cell r="B8">
            <v>1260.4335900000001</v>
          </cell>
          <cell r="C8">
            <v>496.89237000000003</v>
          </cell>
          <cell r="D8">
            <v>1757.3259599999999</v>
          </cell>
          <cell r="E8">
            <v>0.71724518882086064</v>
          </cell>
          <cell r="F8">
            <v>0.28275481117913948</v>
          </cell>
        </row>
        <row r="9">
          <cell r="A9" t="str">
            <v>Finland</v>
          </cell>
          <cell r="B9">
            <v>470.13486</v>
          </cell>
          <cell r="C9">
            <v>313.00581</v>
          </cell>
          <cell r="D9">
            <v>783.14066999999989</v>
          </cell>
          <cell r="E9">
            <v>0.60031981227587128</v>
          </cell>
          <cell r="F9">
            <v>0.39968018772412883</v>
          </cell>
        </row>
        <row r="10">
          <cell r="A10" t="str">
            <v>France</v>
          </cell>
          <cell r="B10">
            <v>4038.45</v>
          </cell>
          <cell r="C10">
            <v>3001.99107</v>
          </cell>
          <cell r="D10">
            <v>7040.4410699999999</v>
          </cell>
          <cell r="E10">
            <v>0.57360752825674877</v>
          </cell>
          <cell r="F10">
            <v>0.42639247174325118</v>
          </cell>
        </row>
        <row r="11">
          <cell r="A11" t="str">
            <v>Germany</v>
          </cell>
          <cell r="B11">
            <v>14504.963849999998</v>
          </cell>
          <cell r="C11">
            <v>3775.1578800000002</v>
          </cell>
          <cell r="D11">
            <v>18280.121729999999</v>
          </cell>
          <cell r="E11">
            <v>0.79348289164811814</v>
          </cell>
          <cell r="F11">
            <v>0.20651710835188189</v>
          </cell>
        </row>
        <row r="12">
          <cell r="A12" t="str">
            <v>Greece</v>
          </cell>
          <cell r="B12">
            <v>52.610999999999997</v>
          </cell>
          <cell r="C12">
            <v>143.01300000000001</v>
          </cell>
          <cell r="D12">
            <v>195.624</v>
          </cell>
          <cell r="E12">
            <v>0.26893939393939392</v>
          </cell>
          <cell r="F12">
            <v>0.73106060606060608</v>
          </cell>
        </row>
        <row r="13">
          <cell r="A13" t="str">
            <v>Hungary</v>
          </cell>
          <cell r="B13">
            <v>13.567709999999998</v>
          </cell>
          <cell r="C13">
            <v>101.58369</v>
          </cell>
          <cell r="D13">
            <v>115.15140000000001</v>
          </cell>
          <cell r="E13">
            <v>0.11782496782496781</v>
          </cell>
          <cell r="F13">
            <v>0.88217503217503213</v>
          </cell>
        </row>
        <row r="14">
          <cell r="A14" t="str">
            <v>Iceland</v>
          </cell>
          <cell r="B14">
            <v>29.23245</v>
          </cell>
          <cell r="C14">
            <v>7.9509300000000005</v>
          </cell>
          <cell r="D14">
            <v>37.18338</v>
          </cell>
          <cell r="E14">
            <v>0.7861697887604624</v>
          </cell>
          <cell r="F14">
            <v>0.21383021123953769</v>
          </cell>
        </row>
        <row r="15">
          <cell r="A15" t="str">
            <v>Ireland</v>
          </cell>
          <cell r="B15">
            <v>314.78420999999997</v>
          </cell>
          <cell r="C15">
            <v>279.66081000000003</v>
          </cell>
          <cell r="D15">
            <v>594.44502</v>
          </cell>
          <cell r="E15">
            <v>0.52954301812470395</v>
          </cell>
          <cell r="F15">
            <v>0.47045698187529611</v>
          </cell>
        </row>
        <row r="16">
          <cell r="A16" t="str">
            <v>Italy</v>
          </cell>
          <cell r="B16">
            <v>1729.3087499999999</v>
          </cell>
          <cell r="C16">
            <v>1868.8242300000002</v>
          </cell>
          <cell r="D16">
            <v>3598.1329799999999</v>
          </cell>
          <cell r="E16">
            <v>0.48061279547261204</v>
          </cell>
          <cell r="F16">
            <v>0.51938720452738807</v>
          </cell>
        </row>
        <row r="17">
          <cell r="A17" t="str">
            <v>Japan</v>
          </cell>
          <cell r="B17">
            <v>5225.9617799999996</v>
          </cell>
          <cell r="C17">
            <v>2456.6595299999999</v>
          </cell>
          <cell r="D17">
            <v>7682.6138999999994</v>
          </cell>
          <cell r="E17">
            <v>0.68023225532653675</v>
          </cell>
          <cell r="F17">
            <v>0.31976870918893896</v>
          </cell>
        </row>
        <row r="18">
          <cell r="A18" t="str">
            <v>Korea</v>
          </cell>
          <cell r="B18">
            <v>1139.46534</v>
          </cell>
          <cell r="C18">
            <v>316.57002</v>
          </cell>
          <cell r="D18">
            <v>1456.0353600000001</v>
          </cell>
          <cell r="E18">
            <v>0.78258081589447104</v>
          </cell>
          <cell r="F18">
            <v>0.21741918410552885</v>
          </cell>
        </row>
        <row r="19">
          <cell r="A19" t="str">
            <v>Luxembourg</v>
          </cell>
          <cell r="B19">
            <v>200.99625</v>
          </cell>
          <cell r="C19">
            <v>83.340270000000004</v>
          </cell>
          <cell r="D19">
            <v>284.33652000000001</v>
          </cell>
          <cell r="E19">
            <v>0.70689565308037106</v>
          </cell>
          <cell r="F19">
            <v>0.29310434691962889</v>
          </cell>
        </row>
        <row r="20">
          <cell r="A20" t="str">
            <v>Netherlands</v>
          </cell>
          <cell r="B20">
            <v>2355.8094299999998</v>
          </cell>
          <cell r="C20">
            <v>1340.45418</v>
          </cell>
          <cell r="D20">
            <v>3696.2710200000001</v>
          </cell>
          <cell r="E20">
            <v>0.63734759092421733</v>
          </cell>
          <cell r="F20">
            <v>0.36265040435265483</v>
          </cell>
        </row>
        <row r="21">
          <cell r="A21" t="str">
            <v>New Zealand</v>
          </cell>
          <cell r="B21">
            <v>265.18167</v>
          </cell>
          <cell r="C21">
            <v>59.443019999999997</v>
          </cell>
          <cell r="D21">
            <v>324.62468999999999</v>
          </cell>
          <cell r="E21">
            <v>0.81688694103951243</v>
          </cell>
          <cell r="F21">
            <v>0.18311305896048757</v>
          </cell>
        </row>
        <row r="22">
          <cell r="A22" t="str">
            <v>Norway</v>
          </cell>
          <cell r="B22">
            <v>2538.3992399999997</v>
          </cell>
          <cell r="C22">
            <v>686.61059999999998</v>
          </cell>
          <cell r="D22">
            <v>3225.0098399999997</v>
          </cell>
          <cell r="E22">
            <v>0.78709813797033246</v>
          </cell>
          <cell r="F22">
            <v>0.21290186202966749</v>
          </cell>
        </row>
        <row r="23">
          <cell r="A23" t="str">
            <v>Poland</v>
          </cell>
          <cell r="B23">
            <v>109.66799999999999</v>
          </cell>
          <cell r="C23">
            <v>337.39211999999998</v>
          </cell>
          <cell r="D23">
            <v>447.06753000000003</v>
          </cell>
          <cell r="E23">
            <v>0.24530522268078825</v>
          </cell>
          <cell r="F23">
            <v>0.75467820264200347</v>
          </cell>
        </row>
        <row r="24">
          <cell r="A24" t="str">
            <v>Portugal</v>
          </cell>
          <cell r="B24">
            <v>94.314480000000003</v>
          </cell>
          <cell r="C24">
            <v>157.33653000000001</v>
          </cell>
          <cell r="D24">
            <v>251.65101000000001</v>
          </cell>
          <cell r="E24">
            <v>0.37478283913901239</v>
          </cell>
          <cell r="F24">
            <v>0.62521716086098766</v>
          </cell>
        </row>
        <row r="25">
          <cell r="A25" t="str">
            <v>Slovak Republic</v>
          </cell>
          <cell r="B25">
            <v>15.01266</v>
          </cell>
          <cell r="C25">
            <v>64.35584999999999</v>
          </cell>
          <cell r="D25">
            <v>79.375920000000008</v>
          </cell>
          <cell r="E25">
            <v>0.18913368185212845</v>
          </cell>
          <cell r="F25">
            <v>0.81077296489917827</v>
          </cell>
        </row>
        <row r="26">
          <cell r="A26" t="str">
            <v>Slovenia</v>
          </cell>
          <cell r="B26">
            <v>21.65943</v>
          </cell>
          <cell r="C26">
            <v>37.361220000000003</v>
          </cell>
          <cell r="D26">
            <v>59.028059999999996</v>
          </cell>
          <cell r="E26">
            <v>0.36693447150389158</v>
          </cell>
          <cell r="F26">
            <v>0.63293999497865938</v>
          </cell>
        </row>
        <row r="27">
          <cell r="A27" t="str">
            <v>Spain</v>
          </cell>
          <cell r="B27">
            <v>1844.3119499999998</v>
          </cell>
          <cell r="C27">
            <v>1190.68326</v>
          </cell>
          <cell r="D27">
            <v>3034.99521</v>
          </cell>
          <cell r="E27">
            <v>0.6076819969676327</v>
          </cell>
          <cell r="F27">
            <v>0.39231800303236725</v>
          </cell>
        </row>
        <row r="28">
          <cell r="A28" t="str">
            <v>Sweden</v>
          </cell>
          <cell r="B28">
            <v>2566.6091099999999</v>
          </cell>
          <cell r="C28">
            <v>1042.37952</v>
          </cell>
          <cell r="D28">
            <v>3608.9960399999995</v>
          </cell>
          <cell r="E28">
            <v>0.71116983270505341</v>
          </cell>
          <cell r="F28">
            <v>0.28882811409236131</v>
          </cell>
        </row>
        <row r="29">
          <cell r="A29" t="str">
            <v>Switzerland</v>
          </cell>
          <cell r="B29">
            <v>2062.24746</v>
          </cell>
          <cell r="C29">
            <v>577.86144000000002</v>
          </cell>
          <cell r="D29">
            <v>2640.1089000000002</v>
          </cell>
          <cell r="E29">
            <v>0.78112211962165645</v>
          </cell>
          <cell r="F29">
            <v>0.21887788037834346</v>
          </cell>
        </row>
        <row r="30">
          <cell r="A30" t="str">
            <v>United Kingdom</v>
          </cell>
          <cell r="B30">
            <v>8537.6098505327536</v>
          </cell>
          <cell r="C30">
            <v>4842.9728011224006</v>
          </cell>
          <cell r="D30">
            <v>13380.582651655133</v>
          </cell>
          <cell r="E30">
            <v>0.63805964753535449</v>
          </cell>
          <cell r="F30">
            <v>0.36194035246464706</v>
          </cell>
        </row>
        <row r="31">
          <cell r="A31" t="str">
            <v>United States</v>
          </cell>
          <cell r="B31">
            <v>20701.643039999999</v>
          </cell>
          <cell r="C31">
            <v>4187.4651000000003</v>
          </cell>
          <cell r="D31">
            <v>24889.10814</v>
          </cell>
          <cell r="E31">
            <v>0.831755116477227</v>
          </cell>
          <cell r="F31">
            <v>0.16824488352277295</v>
          </cell>
        </row>
      </sheetData>
      <sheetData sheetId="112"/>
      <sheetData sheetId="113">
        <row r="10">
          <cell r="A10" t="str">
            <v>Afghanistan</v>
          </cell>
          <cell r="B10"/>
          <cell r="C10">
            <v>3021.17</v>
          </cell>
          <cell r="D10">
            <v>4005.96</v>
          </cell>
          <cell r="E10">
            <v>5132.24</v>
          </cell>
          <cell r="F10">
            <v>5546.34</v>
          </cell>
          <cell r="G10">
            <v>5937.45</v>
          </cell>
          <cell r="H10">
            <v>5603.72</v>
          </cell>
          <cell r="I10">
            <v>4259.22</v>
          </cell>
          <cell r="J10">
            <v>4025.49</v>
          </cell>
          <cell r="K10">
            <v>3586.16</v>
          </cell>
          <cell r="L10" t="str">
            <v>..</v>
          </cell>
          <cell r="M10">
            <v>2445.0826259999999</v>
          </cell>
          <cell r="N10">
            <v>2347.1417199999996</v>
          </cell>
        </row>
        <row r="11">
          <cell r="A11" t="str">
            <v>India</v>
          </cell>
          <cell r="B11"/>
          <cell r="C11">
            <v>914.29</v>
          </cell>
          <cell r="D11">
            <v>1556.36</v>
          </cell>
          <cell r="E11">
            <v>1578.4</v>
          </cell>
          <cell r="F11">
            <v>2225.19</v>
          </cell>
          <cell r="G11">
            <v>2054.34</v>
          </cell>
          <cell r="H11">
            <v>1515.58</v>
          </cell>
          <cell r="I11">
            <v>1837.77</v>
          </cell>
          <cell r="J11">
            <v>1892.07</v>
          </cell>
          <cell r="K11">
            <v>2110.4499999999998</v>
          </cell>
          <cell r="L11" t="str">
            <v>..</v>
          </cell>
          <cell r="M11">
            <v>1149.243318</v>
          </cell>
          <cell r="N11">
            <v>1381.2895249999999</v>
          </cell>
        </row>
        <row r="12">
          <cell r="A12" t="str">
            <v>Ethiopia</v>
          </cell>
          <cell r="B12"/>
          <cell r="C12">
            <v>1245.57</v>
          </cell>
          <cell r="D12">
            <v>1845.08</v>
          </cell>
          <cell r="E12">
            <v>1818.27</v>
          </cell>
          <cell r="F12">
            <v>1856.83</v>
          </cell>
          <cell r="G12">
            <v>1929.73</v>
          </cell>
          <cell r="H12">
            <v>1798.62</v>
          </cell>
          <cell r="I12">
            <v>1913.6</v>
          </cell>
          <cell r="J12">
            <v>1914.73</v>
          </cell>
          <cell r="K12">
            <v>1854.62</v>
          </cell>
          <cell r="L12" t="str">
            <v>..</v>
          </cell>
          <cell r="M12">
            <v>1163.0070020000001</v>
          </cell>
          <cell r="N12">
            <v>1213.8487899999998</v>
          </cell>
        </row>
        <row r="13">
          <cell r="A13" t="str">
            <v>Syrian Arab Republic</v>
          </cell>
          <cell r="B13"/>
          <cell r="C13">
            <v>5.55</v>
          </cell>
          <cell r="D13">
            <v>55.49</v>
          </cell>
          <cell r="E13">
            <v>62.1</v>
          </cell>
          <cell r="F13">
            <v>44.4</v>
          </cell>
          <cell r="G13">
            <v>78.38</v>
          </cell>
          <cell r="H13">
            <v>501.31</v>
          </cell>
          <cell r="I13">
            <v>1732.5</v>
          </cell>
          <cell r="J13">
            <v>1598.63</v>
          </cell>
          <cell r="K13">
            <v>1834.4</v>
          </cell>
          <cell r="L13" t="str">
            <v>..</v>
          </cell>
          <cell r="M13">
            <v>971.00786200000016</v>
          </cell>
          <cell r="N13">
            <v>1200.6148000000001</v>
          </cell>
        </row>
        <row r="14">
          <cell r="A14" t="str">
            <v>Vietnam</v>
          </cell>
          <cell r="B14"/>
          <cell r="C14">
            <v>1517.37</v>
          </cell>
          <cell r="D14">
            <v>1654.5</v>
          </cell>
          <cell r="E14">
            <v>2080.91</v>
          </cell>
          <cell r="F14">
            <v>1830.71</v>
          </cell>
          <cell r="G14">
            <v>2084.35</v>
          </cell>
          <cell r="H14">
            <v>2655.83</v>
          </cell>
          <cell r="I14">
            <v>2379.94</v>
          </cell>
          <cell r="J14">
            <v>2428.46</v>
          </cell>
          <cell r="K14">
            <v>1820.72</v>
          </cell>
          <cell r="L14" t="str">
            <v>..</v>
          </cell>
          <cell r="M14">
            <v>1475.0466040000001</v>
          </cell>
          <cell r="N14">
            <v>1191.6612399999999</v>
          </cell>
        </row>
        <row r="15">
          <cell r="A15" t="str">
            <v>Pakistan</v>
          </cell>
          <cell r="B15"/>
          <cell r="C15">
            <v>980.08</v>
          </cell>
          <cell r="D15">
            <v>918.75</v>
          </cell>
          <cell r="E15">
            <v>1331.82</v>
          </cell>
          <cell r="F15">
            <v>2421.75</v>
          </cell>
          <cell r="G15">
            <v>2625.79</v>
          </cell>
          <cell r="H15">
            <v>1591.43</v>
          </cell>
          <cell r="I15">
            <v>1730.17</v>
          </cell>
          <cell r="J15">
            <v>1761.89</v>
          </cell>
          <cell r="K15">
            <v>1730.84</v>
          </cell>
          <cell r="L15" t="str">
            <v>..</v>
          </cell>
          <cell r="M15">
            <v>1070.1719860000001</v>
          </cell>
          <cell r="N15">
            <v>1132.8347799999999</v>
          </cell>
          <cell r="R15" t="str">
            <v>Ukraine</v>
          </cell>
          <cell r="S15"/>
          <cell r="T15">
            <v>7.75</v>
          </cell>
          <cell r="U15">
            <v>3.21</v>
          </cell>
          <cell r="V15">
            <v>2.37</v>
          </cell>
          <cell r="W15">
            <v>0.84</v>
          </cell>
          <cell r="X15">
            <v>1.33</v>
          </cell>
          <cell r="Y15">
            <v>4.82</v>
          </cell>
          <cell r="Z15">
            <v>3.96</v>
          </cell>
          <cell r="AA15">
            <v>12.36</v>
          </cell>
          <cell r="AB15">
            <v>43.76</v>
          </cell>
          <cell r="AC15">
            <v>28.640919999999998</v>
          </cell>
        </row>
        <row r="16">
          <cell r="A16" t="str">
            <v>Kenya</v>
          </cell>
          <cell r="B16"/>
          <cell r="C16">
            <v>827.1</v>
          </cell>
          <cell r="D16">
            <v>954.71</v>
          </cell>
          <cell r="E16">
            <v>1224.8599999999999</v>
          </cell>
          <cell r="F16">
            <v>1156.81</v>
          </cell>
          <cell r="G16">
            <v>1563.73</v>
          </cell>
          <cell r="H16">
            <v>1668.72</v>
          </cell>
          <cell r="I16">
            <v>2018.42</v>
          </cell>
          <cell r="J16">
            <v>1601.89</v>
          </cell>
          <cell r="K16">
            <v>1505.59</v>
          </cell>
          <cell r="L16" t="str">
            <v>..</v>
          </cell>
          <cell r="M16">
            <v>972.98798600000009</v>
          </cell>
          <cell r="N16">
            <v>985.40865499999995</v>
          </cell>
          <cell r="R16" t="str">
            <v>Democratic Republic of the Congo</v>
          </cell>
          <cell r="S16"/>
          <cell r="T16">
            <v>120.69</v>
          </cell>
          <cell r="U16">
            <v>192.85</v>
          </cell>
          <cell r="V16">
            <v>225.46</v>
          </cell>
          <cell r="W16">
            <v>250.78</v>
          </cell>
          <cell r="X16">
            <v>383.05</v>
          </cell>
          <cell r="Y16">
            <v>220.2</v>
          </cell>
          <cell r="Z16">
            <v>252.72</v>
          </cell>
          <cell r="AA16">
            <v>274.27</v>
          </cell>
          <cell r="AB16">
            <v>218.06</v>
          </cell>
          <cell r="AC16">
            <v>142.72027</v>
          </cell>
        </row>
        <row r="17">
          <cell r="A17" t="str">
            <v>Jordan</v>
          </cell>
          <cell r="B17"/>
          <cell r="C17">
            <v>291.91000000000003</v>
          </cell>
          <cell r="D17">
            <v>428.79</v>
          </cell>
          <cell r="E17">
            <v>486.61</v>
          </cell>
          <cell r="F17">
            <v>411.57</v>
          </cell>
          <cell r="G17">
            <v>464.52</v>
          </cell>
          <cell r="H17">
            <v>853.07</v>
          </cell>
          <cell r="I17">
            <v>753.06</v>
          </cell>
          <cell r="J17">
            <v>1496.38</v>
          </cell>
          <cell r="K17">
            <v>1480.96</v>
          </cell>
          <cell r="L17" t="str">
            <v>..</v>
          </cell>
          <cell r="M17">
            <v>908.9012120000001</v>
          </cell>
          <cell r="N17">
            <v>969.28832</v>
          </cell>
          <cell r="R17" t="str">
            <v>Ethiopia</v>
          </cell>
          <cell r="S17"/>
          <cell r="T17">
            <v>291.07</v>
          </cell>
          <cell r="U17">
            <v>253.68</v>
          </cell>
          <cell r="V17">
            <v>342.92</v>
          </cell>
          <cell r="W17">
            <v>406.95</v>
          </cell>
          <cell r="X17">
            <v>552.25</v>
          </cell>
          <cell r="Y17">
            <v>421.05</v>
          </cell>
          <cell r="Z17">
            <v>515.05999999999995</v>
          </cell>
          <cell r="AA17">
            <v>529.65</v>
          </cell>
          <cell r="AB17">
            <v>517.62</v>
          </cell>
          <cell r="AC17">
            <v>338.78228999999999</v>
          </cell>
        </row>
        <row r="18">
          <cell r="A18" t="str">
            <v>Tanzania</v>
          </cell>
          <cell r="B18"/>
          <cell r="C18">
            <v>1839.82</v>
          </cell>
          <cell r="D18">
            <v>1373.26</v>
          </cell>
          <cell r="E18">
            <v>1409.4</v>
          </cell>
          <cell r="F18">
            <v>1654.03</v>
          </cell>
          <cell r="G18">
            <v>1659.55</v>
          </cell>
          <cell r="H18">
            <v>1763.58</v>
          </cell>
          <cell r="I18">
            <v>1951.97</v>
          </cell>
          <cell r="J18">
            <v>1454.6</v>
          </cell>
          <cell r="K18">
            <v>1444.69</v>
          </cell>
          <cell r="L18" t="str">
            <v>..</v>
          </cell>
          <cell r="M18">
            <v>883.52404000000001</v>
          </cell>
          <cell r="N18">
            <v>945.54960500000004</v>
          </cell>
          <cell r="R18" t="str">
            <v>Kenya</v>
          </cell>
          <cell r="S18"/>
          <cell r="T18">
            <v>111.29</v>
          </cell>
          <cell r="U18">
            <v>91.38</v>
          </cell>
          <cell r="V18">
            <v>131.22</v>
          </cell>
          <cell r="W18">
            <v>105.23</v>
          </cell>
          <cell r="X18">
            <v>142.02000000000001</v>
          </cell>
          <cell r="Y18">
            <v>161.32</v>
          </cell>
          <cell r="Z18">
            <v>249.23</v>
          </cell>
          <cell r="AA18">
            <v>222.01</v>
          </cell>
          <cell r="AB18">
            <v>237.7</v>
          </cell>
          <cell r="AC18">
            <v>155.57464999999999</v>
          </cell>
        </row>
        <row r="19">
          <cell r="A19" t="str">
            <v>Democratic Republic of the Congo</v>
          </cell>
          <cell r="B19"/>
          <cell r="C19">
            <v>789.9</v>
          </cell>
          <cell r="D19">
            <v>986.6</v>
          </cell>
          <cell r="E19">
            <v>1100.1199999999999</v>
          </cell>
          <cell r="F19">
            <v>2383.66</v>
          </cell>
          <cell r="G19">
            <v>4240.0600000000004</v>
          </cell>
          <cell r="H19">
            <v>1654.53</v>
          </cell>
          <cell r="I19">
            <v>1189.68</v>
          </cell>
          <cell r="J19">
            <v>1166.4000000000001</v>
          </cell>
          <cell r="K19">
            <v>1410.52</v>
          </cell>
          <cell r="L19" t="str">
            <v>..</v>
          </cell>
          <cell r="M19">
            <v>708.47136000000012</v>
          </cell>
          <cell r="N19">
            <v>923.18534</v>
          </cell>
          <cell r="R19" t="str">
            <v>South Sudan</v>
          </cell>
          <cell r="S19"/>
          <cell r="T19" t="str">
            <v>..</v>
          </cell>
          <cell r="U19" t="str">
            <v>..</v>
          </cell>
          <cell r="V19" t="str">
            <v>..</v>
          </cell>
          <cell r="W19" t="str">
            <v>..</v>
          </cell>
          <cell r="X19">
            <v>83</v>
          </cell>
          <cell r="Y19">
            <v>171.97</v>
          </cell>
          <cell r="Z19">
            <v>213.38</v>
          </cell>
          <cell r="AA19">
            <v>275.04000000000002</v>
          </cell>
          <cell r="AB19">
            <v>317.79000000000002</v>
          </cell>
          <cell r="AC19">
            <v>207.99355500000001</v>
          </cell>
        </row>
        <row r="20">
          <cell r="A20" t="str">
            <v>South Sudan</v>
          </cell>
          <cell r="B20"/>
          <cell r="C20" t="str">
            <v>..</v>
          </cell>
          <cell r="D20" t="str">
            <v>..</v>
          </cell>
          <cell r="E20" t="str">
            <v>..</v>
          </cell>
          <cell r="F20" t="str">
            <v>..</v>
          </cell>
          <cell r="G20">
            <v>390.42</v>
          </cell>
          <cell r="H20">
            <v>1039.3</v>
          </cell>
          <cell r="I20">
            <v>1136.54</v>
          </cell>
          <cell r="J20">
            <v>1629.31</v>
          </cell>
          <cell r="K20">
            <v>1379.91</v>
          </cell>
          <cell r="L20" t="str">
            <v>..</v>
          </cell>
          <cell r="M20">
            <v>989.64289400000007</v>
          </cell>
          <cell r="N20">
            <v>903.15109500000005</v>
          </cell>
          <cell r="R20" t="str">
            <v>Tanzania</v>
          </cell>
          <cell r="S20"/>
          <cell r="T20">
            <v>230.69</v>
          </cell>
          <cell r="U20">
            <v>254.22</v>
          </cell>
          <cell r="V20">
            <v>216.65</v>
          </cell>
          <cell r="W20">
            <v>240.94</v>
          </cell>
          <cell r="X20">
            <v>158.91999999999999</v>
          </cell>
          <cell r="Y20">
            <v>250.02</v>
          </cell>
          <cell r="Z20">
            <v>237.49</v>
          </cell>
          <cell r="AA20">
            <v>244.92</v>
          </cell>
          <cell r="AB20">
            <v>312.98</v>
          </cell>
          <cell r="AC20">
            <v>204.84541000000002</v>
          </cell>
        </row>
        <row r="21">
          <cell r="A21" t="str">
            <v>Colombia</v>
          </cell>
          <cell r="B21"/>
          <cell r="C21">
            <v>629.05999999999995</v>
          </cell>
          <cell r="D21">
            <v>899.81</v>
          </cell>
          <cell r="E21">
            <v>998.72</v>
          </cell>
          <cell r="F21">
            <v>560.92999999999995</v>
          </cell>
          <cell r="G21">
            <v>926.71</v>
          </cell>
          <cell r="H21">
            <v>700.3</v>
          </cell>
          <cell r="I21">
            <v>773.96</v>
          </cell>
          <cell r="J21">
            <v>1137.57</v>
          </cell>
          <cell r="K21">
            <v>1287.79</v>
          </cell>
          <cell r="L21" t="str">
            <v>..</v>
          </cell>
          <cell r="M21">
            <v>690.96001799999999</v>
          </cell>
          <cell r="N21">
            <v>842.85855499999991</v>
          </cell>
          <cell r="R21" t="str">
            <v>Colombia</v>
          </cell>
          <cell r="S21"/>
          <cell r="T21">
            <v>1.5</v>
          </cell>
          <cell r="U21">
            <v>3.32</v>
          </cell>
          <cell r="V21">
            <v>7.75</v>
          </cell>
          <cell r="W21">
            <v>2.64</v>
          </cell>
          <cell r="X21">
            <v>4.3600000000000003</v>
          </cell>
          <cell r="Y21">
            <v>39.700000000000003</v>
          </cell>
          <cell r="Z21">
            <v>11.24</v>
          </cell>
          <cell r="AA21">
            <v>11.32</v>
          </cell>
          <cell r="AB21">
            <v>61.59</v>
          </cell>
          <cell r="AC21">
            <v>40.310654999999997</v>
          </cell>
        </row>
        <row r="22">
          <cell r="A22" t="str">
            <v>Iraq</v>
          </cell>
          <cell r="B22"/>
          <cell r="C22">
            <v>9056.2099999999991</v>
          </cell>
          <cell r="D22">
            <v>9764.58</v>
          </cell>
          <cell r="E22">
            <v>2629.38</v>
          </cell>
          <cell r="F22">
            <v>1994.25</v>
          </cell>
          <cell r="G22">
            <v>1814.03</v>
          </cell>
          <cell r="H22">
            <v>1113.69</v>
          </cell>
          <cell r="I22">
            <v>1343.15</v>
          </cell>
          <cell r="J22">
            <v>1133.3</v>
          </cell>
          <cell r="K22">
            <v>1204.9100000000001</v>
          </cell>
          <cell r="L22" t="str">
            <v>..</v>
          </cell>
          <cell r="M22">
            <v>688.36642000000006</v>
          </cell>
          <cell r="N22">
            <v>788.61359500000003</v>
          </cell>
          <cell r="R22" t="str">
            <v>Vietnam</v>
          </cell>
          <cell r="S22"/>
          <cell r="T22">
            <v>97.15</v>
          </cell>
          <cell r="U22">
            <v>125.88</v>
          </cell>
          <cell r="V22">
            <v>93.79</v>
          </cell>
          <cell r="W22">
            <v>82.2</v>
          </cell>
          <cell r="X22">
            <v>35</v>
          </cell>
          <cell r="Y22">
            <v>81.88</v>
          </cell>
          <cell r="Z22">
            <v>36.29</v>
          </cell>
          <cell r="AA22">
            <v>25.01</v>
          </cell>
          <cell r="AB22">
            <v>18.829999999999998</v>
          </cell>
          <cell r="AC22">
            <v>12.324234999999998</v>
          </cell>
        </row>
        <row r="23">
          <cell r="A23" t="str">
            <v>Bangladesh</v>
          </cell>
          <cell r="B23"/>
          <cell r="C23">
            <v>674.43</v>
          </cell>
          <cell r="D23">
            <v>822.65</v>
          </cell>
          <cell r="E23">
            <v>717.82</v>
          </cell>
          <cell r="F23">
            <v>872.57</v>
          </cell>
          <cell r="G23">
            <v>1082.3800000000001</v>
          </cell>
          <cell r="H23">
            <v>1310.97</v>
          </cell>
          <cell r="I23">
            <v>1447.28</v>
          </cell>
          <cell r="J23">
            <v>1381.24</v>
          </cell>
          <cell r="K23">
            <v>1200.6500000000001</v>
          </cell>
          <cell r="L23" t="str">
            <v>..</v>
          </cell>
          <cell r="M23">
            <v>838.96517600000004</v>
          </cell>
          <cell r="N23">
            <v>785.825425</v>
          </cell>
          <cell r="R23" t="str">
            <v>Afghanistan</v>
          </cell>
          <cell r="S23"/>
          <cell r="T23">
            <v>268.70999999999998</v>
          </cell>
          <cell r="U23">
            <v>322.31</v>
          </cell>
          <cell r="V23">
            <v>324.39</v>
          </cell>
          <cell r="W23">
            <v>234.83</v>
          </cell>
          <cell r="X23">
            <v>423.42</v>
          </cell>
          <cell r="Y23">
            <v>433.92</v>
          </cell>
          <cell r="Z23">
            <v>331.23</v>
          </cell>
          <cell r="AA23">
            <v>325.23</v>
          </cell>
          <cell r="AB23">
            <v>458.25</v>
          </cell>
          <cell r="AC23">
            <v>299.92462499999999</v>
          </cell>
        </row>
        <row r="24">
          <cell r="A24" t="str">
            <v>Ukraine</v>
          </cell>
          <cell r="B24"/>
          <cell r="C24">
            <v>262.27</v>
          </cell>
          <cell r="D24">
            <v>306.36</v>
          </cell>
          <cell r="E24">
            <v>414.01</v>
          </cell>
          <cell r="F24">
            <v>435.88</v>
          </cell>
          <cell r="G24">
            <v>471.11</v>
          </cell>
          <cell r="H24">
            <v>427.96</v>
          </cell>
          <cell r="I24">
            <v>324.04000000000002</v>
          </cell>
          <cell r="J24">
            <v>827.48</v>
          </cell>
          <cell r="K24">
            <v>1130.4000000000001</v>
          </cell>
          <cell r="L24" t="str">
            <v>..</v>
          </cell>
          <cell r="M24">
            <v>502.61135200000007</v>
          </cell>
          <cell r="N24">
            <v>739.84680000000003</v>
          </cell>
          <cell r="R24" t="str">
            <v>Bangladesh</v>
          </cell>
          <cell r="S24"/>
          <cell r="T24">
            <v>245.57</v>
          </cell>
          <cell r="U24">
            <v>252.53</v>
          </cell>
          <cell r="V24">
            <v>250.08</v>
          </cell>
          <cell r="W24">
            <v>228.32</v>
          </cell>
          <cell r="X24">
            <v>368.62</v>
          </cell>
          <cell r="Y24">
            <v>310.81</v>
          </cell>
          <cell r="Z24">
            <v>425.27</v>
          </cell>
          <cell r="AA24">
            <v>342.85</v>
          </cell>
          <cell r="AB24">
            <v>250.11</v>
          </cell>
          <cell r="AC24">
            <v>163.69699500000002</v>
          </cell>
        </row>
        <row r="25">
          <cell r="R25" t="str">
            <v>India</v>
          </cell>
          <cell r="S25"/>
          <cell r="T25">
            <v>510.53</v>
          </cell>
          <cell r="U25">
            <v>613.12</v>
          </cell>
          <cell r="V25">
            <v>630.34</v>
          </cell>
          <cell r="W25">
            <v>650.34</v>
          </cell>
          <cell r="X25">
            <v>453.85</v>
          </cell>
          <cell r="Y25">
            <v>462.86</v>
          </cell>
          <cell r="Z25">
            <v>419.08</v>
          </cell>
          <cell r="AA25">
            <v>459</v>
          </cell>
          <cell r="AB25">
            <v>283.54000000000002</v>
          </cell>
          <cell r="AC25">
            <v>185.57693</v>
          </cell>
        </row>
        <row r="26">
          <cell r="R26" t="str">
            <v>Pakistan</v>
          </cell>
          <cell r="S26"/>
          <cell r="T26">
            <v>197.84</v>
          </cell>
          <cell r="U26">
            <v>260.32</v>
          </cell>
          <cell r="V26">
            <v>217.51</v>
          </cell>
          <cell r="W26">
            <v>298.51</v>
          </cell>
          <cell r="X26">
            <v>331.59</v>
          </cell>
          <cell r="Y26">
            <v>299.87</v>
          </cell>
          <cell r="Z26">
            <v>528.79999999999995</v>
          </cell>
          <cell r="AA26">
            <v>438.47</v>
          </cell>
          <cell r="AB26">
            <v>571.1</v>
          </cell>
          <cell r="AC26">
            <v>373.78494999999998</v>
          </cell>
        </row>
        <row r="27">
          <cell r="R27" t="str">
            <v>Iraq</v>
          </cell>
          <cell r="S27"/>
          <cell r="T27">
            <v>69.17</v>
          </cell>
          <cell r="U27">
            <v>639.04</v>
          </cell>
          <cell r="V27">
            <v>48.56</v>
          </cell>
          <cell r="W27">
            <v>30.98</v>
          </cell>
          <cell r="X27">
            <v>13.38</v>
          </cell>
          <cell r="Y27">
            <v>10.89</v>
          </cell>
          <cell r="Z27">
            <v>10.96</v>
          </cell>
          <cell r="AA27">
            <v>63.17</v>
          </cell>
          <cell r="AB27">
            <v>84.7</v>
          </cell>
          <cell r="AC27">
            <v>55.436149999999998</v>
          </cell>
        </row>
        <row r="28">
          <cell r="R28" t="str">
            <v>Jordan</v>
          </cell>
          <cell r="S28"/>
          <cell r="T28">
            <v>0.45</v>
          </cell>
          <cell r="U28">
            <v>4.5</v>
          </cell>
          <cell r="V28">
            <v>1.52</v>
          </cell>
          <cell r="W28">
            <v>2.64</v>
          </cell>
          <cell r="X28">
            <v>2.65</v>
          </cell>
          <cell r="Y28">
            <v>7.53</v>
          </cell>
          <cell r="Z28">
            <v>26.1</v>
          </cell>
          <cell r="AA28">
            <v>30.52</v>
          </cell>
          <cell r="AB28">
            <v>87.77</v>
          </cell>
          <cell r="AC28">
            <v>57.445464999999992</v>
          </cell>
        </row>
        <row r="29">
          <cell r="R29" t="str">
            <v>Syrian Arab Republic</v>
          </cell>
          <cell r="S29"/>
          <cell r="T29">
            <v>7.0000000000000007E-2</v>
          </cell>
          <cell r="U29">
            <v>2.29</v>
          </cell>
          <cell r="V29">
            <v>1.05</v>
          </cell>
          <cell r="W29">
            <v>1.95</v>
          </cell>
          <cell r="X29">
            <v>2.0299999999999998</v>
          </cell>
          <cell r="Y29">
            <v>62.67</v>
          </cell>
          <cell r="Z29">
            <v>216.93</v>
          </cell>
          <cell r="AA29">
            <v>213.42</v>
          </cell>
          <cell r="AB29">
            <v>393.75</v>
          </cell>
          <cell r="AC29">
            <v>257.70937499999997</v>
          </cell>
        </row>
      </sheetData>
      <sheetData sheetId="114"/>
      <sheetData sheetId="115">
        <row r="8">
          <cell r="B8" t="str">
            <v>Africa</v>
          </cell>
          <cell r="C8">
            <v>2052728.0014299992</v>
          </cell>
          <cell r="D8">
            <v>0.64378877503620358</v>
          </cell>
          <cell r="E8">
            <v>118124.80866899969</v>
          </cell>
          <cell r="F8">
            <v>0.21261580340458719</v>
          </cell>
          <cell r="G8">
            <v>2170852.8100989973</v>
          </cell>
          <cell r="H8">
            <v>0.57980780975749147</v>
          </cell>
          <cell r="I8">
            <v>2548764.1401800001</v>
          </cell>
          <cell r="J8">
            <v>0.59666121476267364</v>
          </cell>
          <cell r="K8">
            <v>210307.83459138832</v>
          </cell>
          <cell r="L8">
            <v>0.26476120152803301</v>
          </cell>
          <cell r="M8">
            <v>2759071.9747713855</v>
          </cell>
          <cell r="N8">
            <v>0.54462092875722956</v>
          </cell>
          <cell r="O8">
            <v>2542738.4500100017</v>
          </cell>
          <cell r="P8">
            <v>0.56921813753995043</v>
          </cell>
          <cell r="Q8">
            <v>315344.66231168748</v>
          </cell>
          <cell r="R8">
            <v>0.27615786589376368</v>
          </cell>
          <cell r="S8">
            <v>2858083.1123216855</v>
          </cell>
          <cell r="T8">
            <v>0.50955559770843339</v>
          </cell>
        </row>
        <row r="9">
          <cell r="B9" t="str">
            <v>Americas</v>
          </cell>
          <cell r="C9">
            <v>45062.95092000001</v>
          </cell>
          <cell r="D9">
            <v>1.41329109127431E-2</v>
          </cell>
          <cell r="E9">
            <v>118532.09612900026</v>
          </cell>
          <cell r="F9">
            <v>0.21334889031071952</v>
          </cell>
          <cell r="G9">
            <v>163595.04704899978</v>
          </cell>
          <cell r="H9">
            <v>4.3694204174224385E-2</v>
          </cell>
          <cell r="I9">
            <v>50560.730930000005</v>
          </cell>
          <cell r="J9">
            <v>1.1836178428754875E-2</v>
          </cell>
          <cell r="K9">
            <v>108634.88758133337</v>
          </cell>
          <cell r="L9">
            <v>0.13676287152962951</v>
          </cell>
          <cell r="M9">
            <v>159195.61851133345</v>
          </cell>
          <cell r="N9">
            <v>3.1424068092644822E-2</v>
          </cell>
          <cell r="O9">
            <v>100036.20237000001</v>
          </cell>
          <cell r="P9">
            <v>2.2394132121373714E-2</v>
          </cell>
          <cell r="Q9">
            <v>142160.4621546354</v>
          </cell>
          <cell r="R9">
            <v>0.12449467054651411</v>
          </cell>
          <cell r="S9">
            <v>242196.66452463521</v>
          </cell>
          <cell r="T9">
            <v>4.3180223004287838E-2</v>
          </cell>
        </row>
        <row r="10">
          <cell r="B10" t="str">
            <v>Asia</v>
          </cell>
          <cell r="C10">
            <v>1082811.6080399996</v>
          </cell>
          <cell r="D10">
            <v>0.33959782214176859</v>
          </cell>
          <cell r="E10">
            <v>289389.00478499959</v>
          </cell>
          <cell r="F10">
            <v>0.52087852198116613</v>
          </cell>
          <cell r="G10">
            <v>1372200.6128250011</v>
          </cell>
          <cell r="H10">
            <v>0.36649773221320758</v>
          </cell>
          <cell r="I10">
            <v>1647240.5273199959</v>
          </cell>
          <cell r="J10">
            <v>0.38561611823667796</v>
          </cell>
          <cell r="K10">
            <v>437191.26806116902</v>
          </cell>
          <cell r="L10">
            <v>0.55038979244085307</v>
          </cell>
          <cell r="M10">
            <v>2084431.7953811719</v>
          </cell>
          <cell r="N10">
            <v>0.41145181811563908</v>
          </cell>
          <cell r="O10">
            <v>1721348.7984799992</v>
          </cell>
          <cell r="P10">
            <v>0.3853416214017461</v>
          </cell>
          <cell r="Q10">
            <v>622773.23354488879</v>
          </cell>
          <cell r="R10">
            <v>0.54538334611646544</v>
          </cell>
          <cell r="S10">
            <v>2344122.0320248855</v>
          </cell>
          <cell r="T10">
            <v>0.4179236418914567</v>
          </cell>
        </row>
        <row r="11">
          <cell r="B11" t="str">
            <v>Europe</v>
          </cell>
          <cell r="C11">
            <v>4709.5279499999997</v>
          </cell>
          <cell r="D11">
            <v>1.4770301899799246E-3</v>
          </cell>
          <cell r="E11">
            <v>27153.077509999999</v>
          </cell>
          <cell r="F11">
            <v>4.8873504683278023E-2</v>
          </cell>
          <cell r="G11">
            <v>31862.605460000057</v>
          </cell>
          <cell r="H11">
            <v>8.5101059818455619E-3</v>
          </cell>
          <cell r="I11">
            <v>19891.569319999995</v>
          </cell>
          <cell r="J11">
            <v>4.6565814886146903E-3</v>
          </cell>
          <cell r="K11">
            <v>35160.427636705906</v>
          </cell>
          <cell r="L11">
            <v>4.426424286770201E-2</v>
          </cell>
          <cell r="M11">
            <v>55051.996956705887</v>
          </cell>
          <cell r="N11">
            <v>1.0866867550632008E-2</v>
          </cell>
          <cell r="O11">
            <v>98613.894649999973</v>
          </cell>
          <cell r="P11">
            <v>2.2075733919079674E-2</v>
          </cell>
          <cell r="Q11">
            <v>60206.081431787723</v>
          </cell>
          <cell r="R11">
            <v>5.2724478797726057E-2</v>
          </cell>
          <cell r="S11">
            <v>158819.97608178752</v>
          </cell>
          <cell r="T11">
            <v>2.8315344466891667E-2</v>
          </cell>
        </row>
        <row r="12">
          <cell r="B12" t="str">
            <v>Pacific</v>
          </cell>
          <cell r="C12">
            <v>3199.5493699999997</v>
          </cell>
          <cell r="D12">
            <v>1.0034617193048505E-3</v>
          </cell>
          <cell r="E12">
            <v>2379.6988630000001</v>
          </cell>
          <cell r="F12">
            <v>4.2832796202489053E-3</v>
          </cell>
          <cell r="G12">
            <v>5579.2482330000003</v>
          </cell>
          <cell r="H12">
            <v>1.4901478732321626E-3</v>
          </cell>
          <cell r="I12">
            <v>5253.8073399999994</v>
          </cell>
          <cell r="J12">
            <v>1.2299070832784344E-3</v>
          </cell>
          <cell r="K12">
            <v>3035.8441829999997</v>
          </cell>
          <cell r="L12">
            <v>3.8218916337788328E-3</v>
          </cell>
          <cell r="M12">
            <v>8289.6515229999986</v>
          </cell>
          <cell r="N12">
            <v>1.636317483854015E-3</v>
          </cell>
          <cell r="O12">
            <v>4334.7351500000004</v>
          </cell>
          <cell r="P12">
            <v>9.7037501784827797E-4</v>
          </cell>
          <cell r="Q12">
            <v>1415.5433479999999</v>
          </cell>
          <cell r="R12">
            <v>1.239638645531959E-3</v>
          </cell>
          <cell r="S12">
            <v>5750.2784980000006</v>
          </cell>
          <cell r="T12">
            <v>1.0251929289271675E-3</v>
          </cell>
        </row>
        <row r="13">
          <cell r="B13" t="str">
            <v>Total</v>
          </cell>
          <cell r="C13">
            <v>3188511.6377099985</v>
          </cell>
          <cell r="D13">
            <v>1</v>
          </cell>
          <cell r="E13">
            <v>555578.68595599965</v>
          </cell>
          <cell r="F13">
            <v>1</v>
          </cell>
          <cell r="G13">
            <v>3744090.3236659938</v>
          </cell>
          <cell r="H13">
            <v>1</v>
          </cell>
          <cell r="I13">
            <v>4271710.7750899978</v>
          </cell>
          <cell r="J13">
            <v>1</v>
          </cell>
          <cell r="K13">
            <v>794330.26205359946</v>
          </cell>
          <cell r="L13">
            <v>1</v>
          </cell>
          <cell r="M13">
            <v>5066041.0371435992</v>
          </cell>
          <cell r="N13">
            <v>1</v>
          </cell>
          <cell r="O13">
            <v>4467072.0806600088</v>
          </cell>
          <cell r="P13">
            <v>1</v>
          </cell>
          <cell r="Q13">
            <v>1141899.982790998</v>
          </cell>
          <cell r="R13">
            <v>1</v>
          </cell>
          <cell r="S13">
            <v>5608972.0634510117</v>
          </cell>
          <cell r="T13">
            <v>1</v>
          </cell>
        </row>
      </sheetData>
      <sheetData sheetId="116">
        <row r="6">
          <cell r="A6" t="str">
            <v>Afghanistan</v>
          </cell>
        </row>
      </sheetData>
      <sheetData sheetId="117">
        <row r="8">
          <cell r="B8" t="str">
            <v>Afghanistan</v>
          </cell>
          <cell r="C8">
            <v>141972.95150999996</v>
          </cell>
          <cell r="D8">
            <v>93345.063915951498</v>
          </cell>
        </row>
        <row r="9">
          <cell r="B9" t="str">
            <v>Albania</v>
          </cell>
          <cell r="C9">
            <v>0</v>
          </cell>
          <cell r="D9">
            <v>368.30730411044408</v>
          </cell>
        </row>
        <row r="10">
          <cell r="B10" t="str">
            <v>Algeria</v>
          </cell>
          <cell r="C10">
            <v>0</v>
          </cell>
          <cell r="D10">
            <v>3252.2536694134997</v>
          </cell>
        </row>
        <row r="11">
          <cell r="B11" t="str">
            <v>Angola</v>
          </cell>
          <cell r="C11">
            <v>0</v>
          </cell>
          <cell r="D11">
            <v>390.77323999999999</v>
          </cell>
        </row>
        <row r="12">
          <cell r="B12" t="str">
            <v>Antigua and Barbuda</v>
          </cell>
          <cell r="C12">
            <v>0</v>
          </cell>
          <cell r="D12">
            <v>1.42374</v>
          </cell>
        </row>
        <row r="13">
          <cell r="B13" t="str">
            <v>Argentina</v>
          </cell>
          <cell r="C13">
            <v>0</v>
          </cell>
          <cell r="D13">
            <v>1007.6579481640531</v>
          </cell>
        </row>
        <row r="14">
          <cell r="B14" t="str">
            <v>Armenia</v>
          </cell>
          <cell r="C14">
            <v>0</v>
          </cell>
          <cell r="D14">
            <v>438.31988737461091</v>
          </cell>
        </row>
        <row r="15">
          <cell r="B15" t="str">
            <v>Azerbaijan</v>
          </cell>
          <cell r="C15">
            <v>0</v>
          </cell>
          <cell r="D15">
            <v>1008.3323161362141</v>
          </cell>
        </row>
        <row r="16">
          <cell r="B16" t="str">
            <v>Bangladesh</v>
          </cell>
          <cell r="C16">
            <v>143706.77145</v>
          </cell>
          <cell r="D16">
            <v>4833.2594587799094</v>
          </cell>
        </row>
        <row r="17">
          <cell r="B17" t="str">
            <v>Belarus</v>
          </cell>
          <cell r="C17">
            <v>0</v>
          </cell>
          <cell r="D17">
            <v>392.98821999999996</v>
          </cell>
        </row>
        <row r="18">
          <cell r="B18" t="str">
            <v>Belize</v>
          </cell>
          <cell r="C18">
            <v>0</v>
          </cell>
          <cell r="D18">
            <v>422.62563000000006</v>
          </cell>
        </row>
        <row r="19">
          <cell r="B19" t="str">
            <v>Bhutan</v>
          </cell>
          <cell r="C19">
            <v>0</v>
          </cell>
          <cell r="D19">
            <v>61.64461</v>
          </cell>
        </row>
        <row r="20">
          <cell r="B20" t="str">
            <v>Bolivia</v>
          </cell>
          <cell r="C20">
            <v>0</v>
          </cell>
          <cell r="D20">
            <v>219.90006999999997</v>
          </cell>
        </row>
        <row r="21">
          <cell r="B21" t="str">
            <v>Bosnia-Herzegovina</v>
          </cell>
          <cell r="C21">
            <v>0</v>
          </cell>
          <cell r="D21">
            <v>3625.7786988790967</v>
          </cell>
        </row>
        <row r="22">
          <cell r="B22" t="str">
            <v>Botswana</v>
          </cell>
          <cell r="C22">
            <v>0</v>
          </cell>
          <cell r="D22">
            <v>278.70715724670004</v>
          </cell>
        </row>
        <row r="23">
          <cell r="B23" t="str">
            <v>Brazil</v>
          </cell>
          <cell r="C23">
            <v>0</v>
          </cell>
          <cell r="D23">
            <v>53673.855525900326</v>
          </cell>
        </row>
        <row r="24">
          <cell r="B24" t="str">
            <v>Burkina Faso</v>
          </cell>
          <cell r="C24">
            <v>0</v>
          </cell>
          <cell r="D24">
            <v>131.70197999999999</v>
          </cell>
        </row>
        <row r="25">
          <cell r="B25" t="str">
            <v>Burundi</v>
          </cell>
          <cell r="C25">
            <v>2612.6052200000004</v>
          </cell>
          <cell r="D25">
            <v>576.08596000000011</v>
          </cell>
        </row>
        <row r="26">
          <cell r="B26" t="str">
            <v>Cambodia</v>
          </cell>
          <cell r="C26">
            <v>1467.6120000000001</v>
          </cell>
          <cell r="D26">
            <v>577.84687757595862</v>
          </cell>
        </row>
        <row r="27">
          <cell r="B27" t="str">
            <v>Cameroon</v>
          </cell>
          <cell r="C27">
            <v>1250.2950000000001</v>
          </cell>
          <cell r="D27">
            <v>454.86392999999993</v>
          </cell>
        </row>
        <row r="28">
          <cell r="B28" t="str">
            <v>Cape Verde</v>
          </cell>
          <cell r="C28">
            <v>0</v>
          </cell>
          <cell r="D28">
            <v>77.446789999999993</v>
          </cell>
        </row>
        <row r="29">
          <cell r="B29" t="str">
            <v>Central African Rep.</v>
          </cell>
          <cell r="C29">
            <v>18913.561189999997</v>
          </cell>
          <cell r="D29">
            <v>0</v>
          </cell>
        </row>
        <row r="30">
          <cell r="B30" t="str">
            <v>Chile</v>
          </cell>
          <cell r="C30">
            <v>0</v>
          </cell>
          <cell r="D30">
            <v>6723.6986932990912</v>
          </cell>
        </row>
        <row r="31">
          <cell r="B31" t="str">
            <v>China</v>
          </cell>
          <cell r="C31">
            <v>0</v>
          </cell>
          <cell r="D31">
            <v>46901.974274989254</v>
          </cell>
        </row>
        <row r="32">
          <cell r="B32" t="str">
            <v>Colombia</v>
          </cell>
          <cell r="C32">
            <v>0</v>
          </cell>
          <cell r="D32">
            <v>24882.762322246079</v>
          </cell>
        </row>
        <row r="33">
          <cell r="B33" t="str">
            <v>Comoros</v>
          </cell>
          <cell r="C33">
            <v>0</v>
          </cell>
          <cell r="D33">
            <v>10</v>
          </cell>
        </row>
        <row r="34">
          <cell r="B34" t="str">
            <v>Congo, Dem. Rep.</v>
          </cell>
          <cell r="C34">
            <v>128499.38073</v>
          </cell>
          <cell r="D34">
            <v>1046.6298599999998</v>
          </cell>
        </row>
        <row r="35">
          <cell r="B35" t="str">
            <v>Congo, Rep.</v>
          </cell>
          <cell r="C35">
            <v>0</v>
          </cell>
          <cell r="D35">
            <v>89.324250000000006</v>
          </cell>
        </row>
        <row r="36">
          <cell r="B36" t="str">
            <v>Costa Rica</v>
          </cell>
          <cell r="C36">
            <v>0</v>
          </cell>
          <cell r="D36">
            <v>803.22379999999998</v>
          </cell>
        </row>
        <row r="37">
          <cell r="B37" t="str">
            <v>Cote d'Ivoire</v>
          </cell>
          <cell r="C37">
            <v>0</v>
          </cell>
          <cell r="D37">
            <v>585.48522000000003</v>
          </cell>
        </row>
        <row r="38">
          <cell r="B38" t="str">
            <v>Cuba</v>
          </cell>
          <cell r="C38">
            <v>0</v>
          </cell>
          <cell r="D38">
            <v>2688.3361927040514</v>
          </cell>
        </row>
        <row r="39">
          <cell r="B39" t="str">
            <v>Dominica</v>
          </cell>
          <cell r="C39">
            <v>-2.5261</v>
          </cell>
          <cell r="D39">
            <v>46.932029999999997</v>
          </cell>
        </row>
        <row r="40">
          <cell r="B40" t="str">
            <v>Dominican Republic</v>
          </cell>
          <cell r="C40">
            <v>0</v>
          </cell>
          <cell r="D40">
            <v>7.020500000000002</v>
          </cell>
        </row>
        <row r="41">
          <cell r="B41" t="str">
            <v>Ecuador</v>
          </cell>
          <cell r="C41">
            <v>0</v>
          </cell>
          <cell r="D41">
            <v>92.393290000000007</v>
          </cell>
        </row>
        <row r="42">
          <cell r="B42" t="str">
            <v>Egypt</v>
          </cell>
          <cell r="C42">
            <v>69.251999999999995</v>
          </cell>
          <cell r="D42">
            <v>11410.218741696843</v>
          </cell>
        </row>
        <row r="43">
          <cell r="B43" t="str">
            <v>El Salvador</v>
          </cell>
          <cell r="C43">
            <v>0</v>
          </cell>
          <cell r="D43">
            <v>36.426400000000001</v>
          </cell>
        </row>
        <row r="44">
          <cell r="B44" t="str">
            <v>Eritrea</v>
          </cell>
          <cell r="C44">
            <v>0</v>
          </cell>
          <cell r="D44">
            <v>594.29407999999989</v>
          </cell>
        </row>
        <row r="45">
          <cell r="B45" t="str">
            <v>Ethiopia</v>
          </cell>
          <cell r="C45">
            <v>331916.59324000007</v>
          </cell>
          <cell r="D45">
            <v>2402.9591203368605</v>
          </cell>
        </row>
        <row r="46">
          <cell r="B46" t="str">
            <v>Fiji</v>
          </cell>
          <cell r="C46">
            <v>0</v>
          </cell>
          <cell r="D46">
            <v>194.04664000000002</v>
          </cell>
        </row>
        <row r="47">
          <cell r="B47" t="str">
            <v>Former Yugoslav Republic of Macedonia (FYROM)</v>
          </cell>
          <cell r="C47">
            <v>0</v>
          </cell>
          <cell r="D47">
            <v>1838.6553988165228</v>
          </cell>
        </row>
        <row r="48">
          <cell r="B48" t="str">
            <v>Gabon</v>
          </cell>
          <cell r="C48">
            <v>0</v>
          </cell>
          <cell r="D48">
            <v>150</v>
          </cell>
        </row>
        <row r="49">
          <cell r="B49" t="str">
            <v>Gambia</v>
          </cell>
          <cell r="C49">
            <v>0</v>
          </cell>
          <cell r="D49">
            <v>10804.321190000002</v>
          </cell>
        </row>
        <row r="50">
          <cell r="B50" t="str">
            <v>Georgia</v>
          </cell>
          <cell r="C50">
            <v>0</v>
          </cell>
          <cell r="D50">
            <v>761.83869158674395</v>
          </cell>
        </row>
        <row r="51">
          <cell r="B51" t="str">
            <v>Ghana</v>
          </cell>
          <cell r="C51">
            <v>56136.786059999999</v>
          </cell>
          <cell r="D51">
            <v>2010.3807960471602</v>
          </cell>
        </row>
        <row r="52">
          <cell r="B52" t="str">
            <v>Grenada</v>
          </cell>
          <cell r="C52">
            <v>0</v>
          </cell>
          <cell r="D52">
            <v>0.27015</v>
          </cell>
        </row>
        <row r="53">
          <cell r="B53" t="str">
            <v>Guatemala</v>
          </cell>
          <cell r="C53">
            <v>0</v>
          </cell>
          <cell r="D53">
            <v>1100.0988300000004</v>
          </cell>
        </row>
        <row r="54">
          <cell r="B54" t="str">
            <v>Guinea</v>
          </cell>
          <cell r="C54">
            <v>0</v>
          </cell>
          <cell r="D54">
            <v>110.75675000000001</v>
          </cell>
        </row>
        <row r="55">
          <cell r="B55" t="str">
            <v>Guinea-Bissau</v>
          </cell>
          <cell r="C55">
            <v>0</v>
          </cell>
          <cell r="D55">
            <v>22.02</v>
          </cell>
        </row>
        <row r="56">
          <cell r="B56" t="str">
            <v>Guyana</v>
          </cell>
          <cell r="C56">
            <v>331.77577000000002</v>
          </cell>
          <cell r="D56">
            <v>326.06385999999998</v>
          </cell>
        </row>
        <row r="57">
          <cell r="B57" t="str">
            <v>Haiti</v>
          </cell>
          <cell r="C57">
            <v>5892.53377</v>
          </cell>
          <cell r="D57">
            <v>103.83759000000001</v>
          </cell>
        </row>
        <row r="58">
          <cell r="B58" t="str">
            <v>Honduras</v>
          </cell>
          <cell r="C58">
            <v>0</v>
          </cell>
          <cell r="D58">
            <v>175.67908</v>
          </cell>
        </row>
        <row r="59">
          <cell r="B59" t="str">
            <v>India</v>
          </cell>
          <cell r="C59">
            <v>54208.769570000004</v>
          </cell>
          <cell r="D59">
            <v>38411.617866227192</v>
          </cell>
        </row>
        <row r="60">
          <cell r="B60" t="str">
            <v>Indonesia</v>
          </cell>
          <cell r="C60">
            <v>12292.219800000003</v>
          </cell>
          <cell r="D60">
            <v>5157.0732784353677</v>
          </cell>
        </row>
        <row r="61">
          <cell r="B61" t="str">
            <v>Iran</v>
          </cell>
          <cell r="C61">
            <v>0</v>
          </cell>
          <cell r="D61">
            <v>791.69839648663105</v>
          </cell>
        </row>
        <row r="62">
          <cell r="B62" t="str">
            <v>Iraq</v>
          </cell>
          <cell r="C62">
            <v>87213.888940000004</v>
          </cell>
          <cell r="D62">
            <v>31667.172556753514</v>
          </cell>
        </row>
        <row r="63">
          <cell r="B63" t="str">
            <v>Jamaica</v>
          </cell>
          <cell r="C63">
            <v>4800.375</v>
          </cell>
          <cell r="D63">
            <v>1659.4963360117151</v>
          </cell>
        </row>
        <row r="64">
          <cell r="B64" t="str">
            <v>Jordan</v>
          </cell>
          <cell r="C64">
            <v>143908.65218999999</v>
          </cell>
          <cell r="D64">
            <v>30944.468707171032</v>
          </cell>
        </row>
        <row r="65">
          <cell r="B65" t="str">
            <v>Kazakhstan</v>
          </cell>
          <cell r="C65">
            <v>0</v>
          </cell>
          <cell r="D65">
            <v>3485.1411388202805</v>
          </cell>
        </row>
        <row r="66">
          <cell r="B66" t="str">
            <v>Kenya</v>
          </cell>
          <cell r="C66">
            <v>124546.02860000001</v>
          </cell>
          <cell r="D66">
            <v>9266.7747430202489</v>
          </cell>
        </row>
        <row r="67">
          <cell r="B67" t="str">
            <v>Kiribati</v>
          </cell>
          <cell r="C67">
            <v>0</v>
          </cell>
          <cell r="D67">
            <v>11.85453</v>
          </cell>
        </row>
        <row r="68">
          <cell r="B68" t="str">
            <v>Korea, Dem. Rep.</v>
          </cell>
          <cell r="C68">
            <v>0</v>
          </cell>
          <cell r="D68">
            <v>215.97386</v>
          </cell>
        </row>
        <row r="69">
          <cell r="B69" t="str">
            <v>Kosovo</v>
          </cell>
          <cell r="C69">
            <v>0</v>
          </cell>
          <cell r="D69">
            <v>3500.3978507974539</v>
          </cell>
        </row>
        <row r="70">
          <cell r="B70" t="str">
            <v>Kyrgyz Republic</v>
          </cell>
          <cell r="C70">
            <v>783.23694</v>
          </cell>
          <cell r="D70">
            <v>227.01222999999999</v>
          </cell>
        </row>
        <row r="71">
          <cell r="B71" t="str">
            <v>Laos</v>
          </cell>
          <cell r="C71">
            <v>660.03300000000002</v>
          </cell>
          <cell r="D71">
            <v>337.11795000000006</v>
          </cell>
        </row>
        <row r="72">
          <cell r="B72" t="str">
            <v>Lebanon</v>
          </cell>
          <cell r="C72">
            <v>105954.23448999999</v>
          </cell>
          <cell r="D72">
            <v>18082.982067402245</v>
          </cell>
        </row>
        <row r="73">
          <cell r="B73" t="str">
            <v>Lesotho</v>
          </cell>
          <cell r="C73">
            <v>5499.9999299999999</v>
          </cell>
          <cell r="D73">
            <v>192.81243000000001</v>
          </cell>
        </row>
        <row r="74">
          <cell r="B74" t="str">
            <v>Liberia</v>
          </cell>
          <cell r="C74">
            <v>1469.6300700000002</v>
          </cell>
          <cell r="D74">
            <v>91.460949999999997</v>
          </cell>
        </row>
        <row r="75">
          <cell r="B75" t="str">
            <v>Libya</v>
          </cell>
          <cell r="C75">
            <v>1559.87772</v>
          </cell>
          <cell r="D75">
            <v>12792.657593852</v>
          </cell>
        </row>
        <row r="76">
          <cell r="B76" t="str">
            <v>Madagascar</v>
          </cell>
          <cell r="C76">
            <v>0</v>
          </cell>
          <cell r="D76">
            <v>642.26415999999995</v>
          </cell>
        </row>
        <row r="77">
          <cell r="B77" t="str">
            <v>Malawi</v>
          </cell>
          <cell r="C77">
            <v>94147.250860000015</v>
          </cell>
          <cell r="D77">
            <v>8582.038805186543</v>
          </cell>
        </row>
        <row r="78">
          <cell r="B78" t="str">
            <v>Malaysia</v>
          </cell>
          <cell r="C78">
            <v>0</v>
          </cell>
          <cell r="D78">
            <v>4263.1350695545407</v>
          </cell>
        </row>
        <row r="79">
          <cell r="B79" t="str">
            <v>Maldives</v>
          </cell>
          <cell r="C79">
            <v>0</v>
          </cell>
          <cell r="D79">
            <v>137.18673000000001</v>
          </cell>
        </row>
        <row r="80">
          <cell r="B80" t="str">
            <v>Mali</v>
          </cell>
          <cell r="C80">
            <v>0</v>
          </cell>
          <cell r="D80">
            <v>2510.0566600000006</v>
          </cell>
        </row>
        <row r="81">
          <cell r="B81" t="str">
            <v>Mauritius</v>
          </cell>
          <cell r="C81">
            <v>0</v>
          </cell>
          <cell r="D81">
            <v>192.87719076435104</v>
          </cell>
        </row>
        <row r="82">
          <cell r="B82" t="str">
            <v>Mexico</v>
          </cell>
          <cell r="C82">
            <v>0</v>
          </cell>
          <cell r="D82">
            <v>11465.163775403707</v>
          </cell>
        </row>
        <row r="83">
          <cell r="B83" t="str">
            <v>Moldova</v>
          </cell>
          <cell r="C83">
            <v>0</v>
          </cell>
          <cell r="D83">
            <v>209.57983999999999</v>
          </cell>
        </row>
        <row r="84">
          <cell r="B84" t="str">
            <v>Mongolia</v>
          </cell>
          <cell r="C84">
            <v>0</v>
          </cell>
          <cell r="D84">
            <v>362.52850000000007</v>
          </cell>
        </row>
        <row r="85">
          <cell r="B85" t="str">
            <v>Montenegro</v>
          </cell>
          <cell r="C85">
            <v>0</v>
          </cell>
          <cell r="D85">
            <v>583.40737000000001</v>
          </cell>
        </row>
        <row r="86">
          <cell r="B86" t="str">
            <v>Montserrat</v>
          </cell>
          <cell r="C86">
            <v>27799.378609999996</v>
          </cell>
          <cell r="D86">
            <v>734.33010000000002</v>
          </cell>
        </row>
        <row r="87">
          <cell r="B87" t="str">
            <v>Morocco</v>
          </cell>
          <cell r="C87">
            <v>0</v>
          </cell>
          <cell r="D87">
            <v>3153.7105543555913</v>
          </cell>
        </row>
        <row r="88">
          <cell r="B88" t="str">
            <v>Mozambique</v>
          </cell>
          <cell r="C88">
            <v>53716.586210000009</v>
          </cell>
          <cell r="D88">
            <v>811.61970910925606</v>
          </cell>
        </row>
        <row r="89">
          <cell r="B89" t="str">
            <v>Burma</v>
          </cell>
          <cell r="C89">
            <v>101584.27185</v>
          </cell>
          <cell r="D89">
            <v>5338.1308370530796</v>
          </cell>
        </row>
        <row r="90">
          <cell r="B90" t="str">
            <v>Namibia</v>
          </cell>
          <cell r="C90">
            <v>0</v>
          </cell>
          <cell r="D90">
            <v>136.73498615624951</v>
          </cell>
        </row>
        <row r="91">
          <cell r="B91" t="str">
            <v>Nepal</v>
          </cell>
          <cell r="C91">
            <v>100801.93591000001</v>
          </cell>
          <cell r="D91">
            <v>2228.0425638890601</v>
          </cell>
        </row>
        <row r="92">
          <cell r="B92" t="str">
            <v>Nicaragua</v>
          </cell>
          <cell r="C92">
            <v>0</v>
          </cell>
          <cell r="D92">
            <v>15.97559</v>
          </cell>
        </row>
        <row r="93">
          <cell r="B93" t="str">
            <v>Nigeria</v>
          </cell>
          <cell r="C93">
            <v>305252.87549999985</v>
          </cell>
          <cell r="D93">
            <v>14330.50870377892</v>
          </cell>
        </row>
        <row r="94">
          <cell r="B94" t="str">
            <v>Pakistan</v>
          </cell>
          <cell r="C94">
            <v>423926.58799000015</v>
          </cell>
          <cell r="D94">
            <v>38721.752080856604</v>
          </cell>
        </row>
        <row r="95">
          <cell r="B95" t="str">
            <v>Panama</v>
          </cell>
          <cell r="C95">
            <v>0</v>
          </cell>
          <cell r="D95">
            <v>856.76698999999985</v>
          </cell>
        </row>
        <row r="96">
          <cell r="B96" t="str">
            <v>Papua New Guinea</v>
          </cell>
          <cell r="C96">
            <v>0</v>
          </cell>
          <cell r="D96">
            <v>784.57157799999982</v>
          </cell>
        </row>
        <row r="97">
          <cell r="B97" t="str">
            <v>Paraguay</v>
          </cell>
          <cell r="C97">
            <v>0</v>
          </cell>
          <cell r="D97">
            <v>121.31673000000001</v>
          </cell>
        </row>
        <row r="98">
          <cell r="B98" t="str">
            <v>Peru</v>
          </cell>
          <cell r="C98">
            <v>0</v>
          </cell>
          <cell r="D98">
            <v>2989.1045399999994</v>
          </cell>
        </row>
        <row r="99">
          <cell r="B99" t="str">
            <v>Philippines</v>
          </cell>
          <cell r="C99">
            <v>1465.4587700000002</v>
          </cell>
          <cell r="D99">
            <v>4200.2378322512304</v>
          </cell>
        </row>
        <row r="100">
          <cell r="B100" t="str">
            <v>Rwanda</v>
          </cell>
          <cell r="C100">
            <v>67711.728120000014</v>
          </cell>
          <cell r="D100">
            <v>1121.6694238987586</v>
          </cell>
        </row>
        <row r="101">
          <cell r="B101" t="str">
            <v>Sao Tome &amp; Principe</v>
          </cell>
          <cell r="C101">
            <v>0</v>
          </cell>
          <cell r="D101">
            <v>58.440660000000001</v>
          </cell>
        </row>
        <row r="102">
          <cell r="B102" t="str">
            <v>Senegal</v>
          </cell>
          <cell r="C102">
            <v>0</v>
          </cell>
          <cell r="D102">
            <v>1619.7373945317163</v>
          </cell>
        </row>
        <row r="103">
          <cell r="B103" t="str">
            <v>Serbia</v>
          </cell>
          <cell r="C103">
            <v>0</v>
          </cell>
          <cell r="D103">
            <v>2080.8060069014455</v>
          </cell>
        </row>
        <row r="104">
          <cell r="B104" t="str">
            <v>Seychelles</v>
          </cell>
          <cell r="C104">
            <v>0</v>
          </cell>
          <cell r="D104">
            <v>122.43240999999999</v>
          </cell>
        </row>
        <row r="105">
          <cell r="B105" t="str">
            <v>Sierra Leone</v>
          </cell>
          <cell r="C105">
            <v>151358.22446999999</v>
          </cell>
          <cell r="D105">
            <v>2327.156864095221</v>
          </cell>
        </row>
        <row r="106">
          <cell r="B106" t="str">
            <v>Solomon Islands</v>
          </cell>
          <cell r="C106">
            <v>0</v>
          </cell>
          <cell r="D106">
            <v>112.02394999999999</v>
          </cell>
        </row>
        <row r="107">
          <cell r="B107" t="str">
            <v>Somalia</v>
          </cell>
          <cell r="C107">
            <v>124881.27900999998</v>
          </cell>
          <cell r="D107">
            <v>26833.941323173705</v>
          </cell>
        </row>
        <row r="108">
          <cell r="B108" t="str">
            <v>South Africa</v>
          </cell>
          <cell r="C108">
            <v>1916.7126600000001</v>
          </cell>
          <cell r="D108">
            <v>10369.567971491862</v>
          </cell>
        </row>
        <row r="109">
          <cell r="B109" t="str">
            <v>South Sudan</v>
          </cell>
          <cell r="C109">
            <v>156172.68750999999</v>
          </cell>
          <cell r="D109">
            <v>4720.5369056149002</v>
          </cell>
        </row>
        <row r="110">
          <cell r="B110" t="str">
            <v>Sri Lanka</v>
          </cell>
          <cell r="C110">
            <v>0</v>
          </cell>
          <cell r="D110">
            <v>5492.1987125182732</v>
          </cell>
        </row>
        <row r="111">
          <cell r="B111" t="str">
            <v>St. Helena</v>
          </cell>
          <cell r="C111">
            <v>74213.798650000012</v>
          </cell>
          <cell r="D111">
            <v>755.73492999999985</v>
          </cell>
        </row>
        <row r="112">
          <cell r="B112" t="str">
            <v>St. Lucia</v>
          </cell>
          <cell r="C112">
            <v>0</v>
          </cell>
          <cell r="D112">
            <v>42.71031</v>
          </cell>
        </row>
        <row r="113">
          <cell r="B113" t="str">
            <v>St.Vincent &amp; Grenadines</v>
          </cell>
          <cell r="C113">
            <v>0</v>
          </cell>
          <cell r="D113">
            <v>5.8799999999999998E-2</v>
          </cell>
        </row>
        <row r="114">
          <cell r="B114" t="str">
            <v>Sudan</v>
          </cell>
          <cell r="C114">
            <v>59937.228009999992</v>
          </cell>
          <cell r="D114">
            <v>5015.4932610490296</v>
          </cell>
        </row>
        <row r="115">
          <cell r="B115" t="str">
            <v>Swaziland</v>
          </cell>
          <cell r="C115">
            <v>0</v>
          </cell>
          <cell r="D115">
            <v>4.3854499999999996</v>
          </cell>
        </row>
        <row r="116">
          <cell r="B116" t="str">
            <v>Syria</v>
          </cell>
          <cell r="C116">
            <v>220959.45363</v>
          </cell>
          <cell r="D116">
            <v>130836.46102411927</v>
          </cell>
        </row>
        <row r="117">
          <cell r="B117" t="str">
            <v>Tajikistan</v>
          </cell>
          <cell r="C117">
            <v>4381.8007500000003</v>
          </cell>
          <cell r="D117">
            <v>11.04031</v>
          </cell>
        </row>
        <row r="118">
          <cell r="B118" t="str">
            <v>Tanzania</v>
          </cell>
          <cell r="C118">
            <v>180634.58629999994</v>
          </cell>
          <cell r="D118">
            <v>5574.9012309601585</v>
          </cell>
        </row>
        <row r="119">
          <cell r="B119" t="str">
            <v>Thailand</v>
          </cell>
          <cell r="C119">
            <v>0</v>
          </cell>
          <cell r="D119">
            <v>6709.2571365729391</v>
          </cell>
        </row>
        <row r="120">
          <cell r="B120" t="str">
            <v>Timor-Leste</v>
          </cell>
          <cell r="C120">
            <v>0</v>
          </cell>
          <cell r="D120">
            <v>18.38869</v>
          </cell>
        </row>
        <row r="121">
          <cell r="B121" t="str">
            <v>Tunisia</v>
          </cell>
          <cell r="C121">
            <v>0</v>
          </cell>
          <cell r="D121">
            <v>9838.1378304670689</v>
          </cell>
        </row>
        <row r="122">
          <cell r="B122" t="str">
            <v>Turkey</v>
          </cell>
          <cell r="C122">
            <v>87969.100439999995</v>
          </cell>
          <cell r="D122">
            <v>10062.415389556532</v>
          </cell>
        </row>
        <row r="123">
          <cell r="B123" t="str">
            <v>Turkmenistan</v>
          </cell>
          <cell r="C123">
            <v>0</v>
          </cell>
          <cell r="D123">
            <v>83.855410000000006</v>
          </cell>
        </row>
        <row r="124">
          <cell r="B124" t="str">
            <v>Uganda</v>
          </cell>
          <cell r="C124">
            <v>104738.92950999999</v>
          </cell>
          <cell r="D124">
            <v>6202.4700754087999</v>
          </cell>
        </row>
        <row r="125">
          <cell r="B125" t="str">
            <v>Ukraine</v>
          </cell>
          <cell r="C125">
            <v>10644.794209999998</v>
          </cell>
          <cell r="D125">
            <v>20969.969630760996</v>
          </cell>
        </row>
        <row r="126">
          <cell r="B126" t="str">
            <v>Uruguay</v>
          </cell>
          <cell r="C126">
            <v>0</v>
          </cell>
          <cell r="D126">
            <v>694.01274552875191</v>
          </cell>
        </row>
        <row r="127">
          <cell r="B127" t="str">
            <v>Uzbekistan</v>
          </cell>
          <cell r="C127">
            <v>0</v>
          </cell>
          <cell r="D127">
            <v>982.16789361280394</v>
          </cell>
        </row>
        <row r="128">
          <cell r="B128" t="str">
            <v>Vanuatu</v>
          </cell>
          <cell r="C128">
            <v>859.73514999999998</v>
          </cell>
          <cell r="D128">
            <v>100.10043</v>
          </cell>
        </row>
        <row r="129">
          <cell r="B129" t="str">
            <v>Venezuela</v>
          </cell>
          <cell r="C129">
            <v>0</v>
          </cell>
          <cell r="D129">
            <v>1003.999513365466</v>
          </cell>
        </row>
        <row r="130">
          <cell r="B130" t="str">
            <v>Vietnam</v>
          </cell>
          <cell r="C130">
            <v>1740.14759</v>
          </cell>
          <cell r="D130">
            <v>7425.8453098727414</v>
          </cell>
        </row>
        <row r="131">
          <cell r="B131" t="str">
            <v>West Bank &amp; Gaza Strip</v>
          </cell>
          <cell r="C131">
            <v>10448.981809999997</v>
          </cell>
          <cell r="D131">
            <v>12279.762848916011</v>
          </cell>
        </row>
        <row r="132">
          <cell r="B132" t="str">
            <v>Yemen</v>
          </cell>
          <cell r="C132">
            <v>122423.06990000003</v>
          </cell>
          <cell r="D132">
            <v>4426.8684047184906</v>
          </cell>
        </row>
        <row r="133">
          <cell r="B133" t="str">
            <v>Zambia</v>
          </cell>
          <cell r="C133">
            <v>56647.945719999996</v>
          </cell>
          <cell r="D133">
            <v>1194.6770318559022</v>
          </cell>
        </row>
        <row r="134">
          <cell r="B134" t="str">
            <v>Zimbabwe</v>
          </cell>
          <cell r="C134">
            <v>97763.56151</v>
          </cell>
          <cell r="D134">
            <v>1979.4325615945397</v>
          </cell>
        </row>
        <row r="135">
          <cell r="B135" t="str">
            <v>Total</v>
          </cell>
          <cell r="C135">
            <v>4019762.648740001</v>
          </cell>
          <cell r="D135">
            <v>822335.89590317674</v>
          </cell>
        </row>
      </sheetData>
      <sheetData sheetId="118"/>
      <sheetData sheetId="119"/>
      <sheetData sheetId="120"/>
      <sheetData sheetId="121">
        <row r="5">
          <cell r="B5" t="str">
            <v>Administrative Costs of Donors</v>
          </cell>
          <cell r="C5">
            <v>254185.986</v>
          </cell>
          <cell r="D5">
            <v>5.2910955917955291E-2</v>
          </cell>
          <cell r="E5">
            <v>237810.933185</v>
          </cell>
          <cell r="F5">
            <v>4.582421607651814E-2</v>
          </cell>
          <cell r="G5">
            <v>286145.63391999999</v>
          </cell>
          <cell r="H5">
            <v>5.4402047283956492E-2</v>
          </cell>
          <cell r="I5">
            <v>333177.91169600014</v>
          </cell>
          <cell r="J5">
            <v>5.9927244462847654E-2</v>
          </cell>
          <cell r="K5">
            <v>352350.51174201473</v>
          </cell>
          <cell r="L5">
            <v>5.2426363857869876E-2</v>
          </cell>
          <cell r="M5">
            <v>372674.73500299989</v>
          </cell>
          <cell r="N5">
            <v>5.4624440331266511E-2</v>
          </cell>
          <cell r="O5">
            <v>378004.98324000003</v>
          </cell>
          <cell r="P5">
            <v>4.9333718431829841E-2</v>
          </cell>
          <cell r="Q5">
            <v>469538.69531092281</v>
          </cell>
          <cell r="R5">
            <v>5.5001340700625477E-2</v>
          </cell>
        </row>
        <row r="6">
          <cell r="B6" t="str">
            <v>Commodity and General Programme Assistance</v>
          </cell>
          <cell r="C6">
            <v>355309.8</v>
          </cell>
          <cell r="D6">
            <v>7.3960730333172311E-2</v>
          </cell>
          <cell r="E6">
            <v>527638.17928999988</v>
          </cell>
          <cell r="F6">
            <v>0.1016715489661543</v>
          </cell>
          <cell r="G6">
            <v>373874.03480099997</v>
          </cell>
          <cell r="H6">
            <v>7.1080982927644726E-2</v>
          </cell>
          <cell r="I6">
            <v>285587.73683000001</v>
          </cell>
          <cell r="J6">
            <v>5.1367409182330487E-2</v>
          </cell>
          <cell r="K6">
            <v>227068.31519000005</v>
          </cell>
          <cell r="L6">
            <v>3.3785579177647414E-2</v>
          </cell>
          <cell r="M6">
            <v>76416.050109999996</v>
          </cell>
          <cell r="N6">
            <v>1.1200608942678032E-2</v>
          </cell>
          <cell r="O6">
            <v>73452.09732000003</v>
          </cell>
          <cell r="P6">
            <v>9.5862891974403813E-3</v>
          </cell>
          <cell r="Q6">
            <v>95391.734270000015</v>
          </cell>
          <cell r="R6">
            <v>1.1174102004806055E-2</v>
          </cell>
        </row>
        <row r="7">
          <cell r="B7" t="str">
            <v>Action Relating to Debt</v>
          </cell>
          <cell r="C7">
            <v>27266.18</v>
          </cell>
          <cell r="D7">
            <v>5.675685236364819E-3</v>
          </cell>
          <cell r="E7">
            <v>105073.840589</v>
          </cell>
          <cell r="F7">
            <v>2.0246867167348814E-2</v>
          </cell>
          <cell r="G7">
            <v>113280.66150999999</v>
          </cell>
          <cell r="H7">
            <v>2.1536934949522399E-2</v>
          </cell>
          <cell r="I7">
            <v>70957.637813000008</v>
          </cell>
          <cell r="J7">
            <v>1.2762837986708299E-2</v>
          </cell>
          <cell r="K7">
            <v>53311.378009</v>
          </cell>
          <cell r="L7">
            <v>7.9322197871835986E-3</v>
          </cell>
          <cell r="M7">
            <v>3232.4832779999997</v>
          </cell>
          <cell r="N7">
            <v>4.7379812301874021E-4</v>
          </cell>
          <cell r="O7">
            <v>0</v>
          </cell>
          <cell r="P7">
            <v>0</v>
          </cell>
          <cell r="Q7">
            <v>2248.8535499999998</v>
          </cell>
          <cell r="R7">
            <v>2.6342868335367992E-4</v>
          </cell>
        </row>
        <row r="8">
          <cell r="B8" t="str">
            <v>Economic Infrastructure and Services</v>
          </cell>
          <cell r="C8">
            <v>525824.5699999996</v>
          </cell>
          <cell r="D8">
            <v>0.10945481724491207</v>
          </cell>
          <cell r="E8">
            <v>358522.61199400009</v>
          </cell>
          <cell r="F8">
            <v>6.9084366392650795E-2</v>
          </cell>
          <cell r="G8">
            <v>546585.34885399975</v>
          </cell>
          <cell r="H8">
            <v>0.10391688171410821</v>
          </cell>
          <cell r="I8">
            <v>597359.90844100039</v>
          </cell>
          <cell r="J8">
            <v>0.1074444973954673</v>
          </cell>
          <cell r="K8">
            <v>487080.95821400016</v>
          </cell>
          <cell r="L8">
            <v>7.2472957162224974E-2</v>
          </cell>
          <cell r="M8">
            <v>396384.18451199983</v>
          </cell>
          <cell r="N8">
            <v>5.8099630056647589E-2</v>
          </cell>
          <cell r="O8">
            <v>888545.05126800016</v>
          </cell>
          <cell r="P8">
            <v>0.11596469178137739</v>
          </cell>
          <cell r="Q8">
            <v>826430.95872000011</v>
          </cell>
          <cell r="R8">
            <v>9.6807379626089513E-2</v>
          </cell>
        </row>
        <row r="9">
          <cell r="B9" t="str">
            <v>Education</v>
          </cell>
          <cell r="C9">
            <v>523320.8796900005</v>
          </cell>
          <cell r="D9">
            <v>0.10893365299935617</v>
          </cell>
          <cell r="E9">
            <v>481929.37816999969</v>
          </cell>
          <cell r="F9">
            <v>9.2863837936770915E-2</v>
          </cell>
          <cell r="G9">
            <v>649177.35659999994</v>
          </cell>
          <cell r="H9">
            <v>0.1234216883396544</v>
          </cell>
          <cell r="I9">
            <v>620581.10844499827</v>
          </cell>
          <cell r="J9">
            <v>0.11162119242989074</v>
          </cell>
          <cell r="K9">
            <v>905375.18290660786</v>
          </cell>
          <cell r="L9">
            <v>0.13471111062753555</v>
          </cell>
          <cell r="M9">
            <v>820921.65848700027</v>
          </cell>
          <cell r="N9">
            <v>0.1203258013997287</v>
          </cell>
          <cell r="O9">
            <v>651528.76997399935</v>
          </cell>
          <cell r="P9">
            <v>8.503151628486906E-2</v>
          </cell>
          <cell r="Q9">
            <v>963533.44638256519</v>
          </cell>
          <cell r="R9">
            <v>0.1128674417895255</v>
          </cell>
        </row>
        <row r="10">
          <cell r="B10" t="str">
            <v>Government and Civil Society</v>
          </cell>
          <cell r="C10">
            <v>761567.79000000097</v>
          </cell>
          <cell r="D10">
            <v>0.15852675593698817</v>
          </cell>
          <cell r="E10">
            <v>729973.17641909886</v>
          </cell>
          <cell r="F10">
            <v>0.14065984317158797</v>
          </cell>
          <cell r="G10">
            <v>721509.36203400092</v>
          </cell>
          <cell r="H10">
            <v>0.13717345916298299</v>
          </cell>
          <cell r="I10">
            <v>786973.71422100265</v>
          </cell>
          <cell r="J10">
            <v>0.14154949803811803</v>
          </cell>
          <cell r="K10">
            <v>834622.05618500058</v>
          </cell>
          <cell r="L10">
            <v>0.12418372655407386</v>
          </cell>
          <cell r="M10">
            <v>863051.46735736204</v>
          </cell>
          <cell r="N10">
            <v>0.12650093755643171</v>
          </cell>
          <cell r="O10">
            <v>1018590.2960175971</v>
          </cell>
          <cell r="P10">
            <v>0.13293699577823148</v>
          </cell>
          <cell r="Q10">
            <v>1119719.8420099465</v>
          </cell>
          <cell r="R10">
            <v>0.13116297577744479</v>
          </cell>
        </row>
        <row r="11">
          <cell r="B11" t="str">
            <v>Health</v>
          </cell>
          <cell r="C11">
            <v>696995.53</v>
          </cell>
          <cell r="D11">
            <v>0.14508549563720594</v>
          </cell>
          <cell r="E11">
            <v>780956.87078500004</v>
          </cell>
          <cell r="F11">
            <v>0.15048398285983666</v>
          </cell>
          <cell r="G11">
            <v>946229.80190599931</v>
          </cell>
          <cell r="H11">
            <v>0.17989734010469211</v>
          </cell>
          <cell r="I11">
            <v>1076712.7507964999</v>
          </cell>
          <cell r="J11">
            <v>0.19366358323333485</v>
          </cell>
          <cell r="K11">
            <v>1273495.7715340005</v>
          </cell>
          <cell r="L11">
            <v>0.18948391009797735</v>
          </cell>
          <cell r="M11">
            <v>1233037.2321730007</v>
          </cell>
          <cell r="N11">
            <v>0.18073124467244045</v>
          </cell>
          <cell r="O11">
            <v>1017239.7644559985</v>
          </cell>
          <cell r="P11">
            <v>0.13276073687491724</v>
          </cell>
          <cell r="Q11">
            <v>1042004.1824829999</v>
          </cell>
          <cell r="R11">
            <v>0.12205943327902535</v>
          </cell>
        </row>
        <row r="12">
          <cell r="B12" t="str">
            <v>Humanitarian Aid</v>
          </cell>
          <cell r="C12">
            <v>484463.66999999993</v>
          </cell>
          <cell r="D12">
            <v>0.10084519721406213</v>
          </cell>
          <cell r="E12">
            <v>368676.18557000003</v>
          </cell>
          <cell r="F12">
            <v>7.1040876731616118E-2</v>
          </cell>
          <cell r="G12">
            <v>422404.8060539994</v>
          </cell>
          <cell r="H12">
            <v>8.0307659834309264E-2</v>
          </cell>
          <cell r="I12">
            <v>425407.12004600005</v>
          </cell>
          <cell r="J12">
            <v>7.6516106213227936E-2</v>
          </cell>
          <cell r="K12">
            <v>825622.08748000022</v>
          </cell>
          <cell r="L12">
            <v>0.12284461785885716</v>
          </cell>
          <cell r="M12">
            <v>1118752.19833</v>
          </cell>
          <cell r="N12">
            <v>0.16398002591363864</v>
          </cell>
          <cell r="O12">
            <v>1266377.8477039998</v>
          </cell>
          <cell r="P12">
            <v>0.16527593798219742</v>
          </cell>
          <cell r="Q12">
            <v>1283511.6117199995</v>
          </cell>
          <cell r="R12">
            <v>0.15034939644894135</v>
          </cell>
        </row>
        <row r="13">
          <cell r="B13" t="str">
            <v>Multisector / Cross-Cutting</v>
          </cell>
          <cell r="C13">
            <v>499592.72999999975</v>
          </cell>
          <cell r="D13">
            <v>0.10399443859962025</v>
          </cell>
          <cell r="E13">
            <v>921957.78033400094</v>
          </cell>
          <cell r="F13">
            <v>0.17765370150827497</v>
          </cell>
          <cell r="G13">
            <v>607007.51920899993</v>
          </cell>
          <cell r="H13">
            <v>0.11540435305386311</v>
          </cell>
          <cell r="I13">
            <v>742661.61820600042</v>
          </cell>
          <cell r="J13">
            <v>0.13357927637175748</v>
          </cell>
          <cell r="K13">
            <v>956278.20402214373</v>
          </cell>
          <cell r="L13">
            <v>0.14228499009566548</v>
          </cell>
          <cell r="M13">
            <v>951663.94232400088</v>
          </cell>
          <cell r="N13">
            <v>0.13948922572515354</v>
          </cell>
          <cell r="O13">
            <v>1007226.5949289992</v>
          </cell>
          <cell r="P13">
            <v>0.1314539104891351</v>
          </cell>
          <cell r="Q13">
            <v>1131909.6539479073</v>
          </cell>
          <cell r="R13">
            <v>0.1325029359522166</v>
          </cell>
        </row>
        <row r="14">
          <cell r="B14" t="str">
            <v>OTHER SOCIAL INFRASTRUCTURE AND SERVICES</v>
          </cell>
          <cell r="C14">
            <v>204053.18000000011</v>
          </cell>
          <cell r="D14">
            <v>4.2475389701061662E-2</v>
          </cell>
          <cell r="E14">
            <v>260912.48650999996</v>
          </cell>
          <cell r="F14">
            <v>5.0275695901646628E-2</v>
          </cell>
          <cell r="G14">
            <v>228127.35296899997</v>
          </cell>
          <cell r="H14">
            <v>4.3371603728376638E-2</v>
          </cell>
          <cell r="I14">
            <v>210224.8795630002</v>
          </cell>
          <cell r="J14">
            <v>3.7812223762418946E-2</v>
          </cell>
          <cell r="K14">
            <v>316483.81310999987</v>
          </cell>
          <cell r="L14">
            <v>4.7089744411608521E-2</v>
          </cell>
          <cell r="M14">
            <v>198641.51508299995</v>
          </cell>
          <cell r="N14">
            <v>2.9115688746317515E-2</v>
          </cell>
          <cell r="O14">
            <v>292677.61095400021</v>
          </cell>
          <cell r="P14">
            <v>3.8197578048694301E-2</v>
          </cell>
          <cell r="Q14">
            <v>431737.88707999996</v>
          </cell>
          <cell r="R14">
            <v>5.0573388003582596E-2</v>
          </cell>
        </row>
        <row r="15">
          <cell r="B15" t="str">
            <v>Production Sectors</v>
          </cell>
          <cell r="C15">
            <v>162304.18</v>
          </cell>
          <cell r="D15">
            <v>3.378498338330848E-2</v>
          </cell>
          <cell r="E15">
            <v>249527.71896200004</v>
          </cell>
          <cell r="F15">
            <v>4.8081944583684158E-2</v>
          </cell>
          <cell r="G15">
            <v>134005.88486200012</v>
          </cell>
          <cell r="H15">
            <v>2.5477217264231043E-2</v>
          </cell>
          <cell r="I15">
            <v>191304.85189800014</v>
          </cell>
          <cell r="J15">
            <v>3.4409161664596483E-2</v>
          </cell>
          <cell r="K15">
            <v>228269.00598000028</v>
          </cell>
          <cell r="L15">
            <v>3.396423040743031E-2</v>
          </cell>
          <cell r="M15">
            <v>358112.31294300017</v>
          </cell>
          <cell r="N15">
            <v>5.2489967344014579E-2</v>
          </cell>
          <cell r="O15">
            <v>552342.66498399968</v>
          </cell>
          <cell r="P15">
            <v>7.2086662135103022E-2</v>
          </cell>
          <cell r="Q15">
            <v>525118.19107999979</v>
          </cell>
          <cell r="R15">
            <v>6.1511872874634485E-2</v>
          </cell>
        </row>
        <row r="16">
          <cell r="B16" t="str">
            <v>Refugees in Donor Countries</v>
          </cell>
          <cell r="C16">
            <v>7355</v>
          </cell>
          <cell r="D16">
            <v>1.5310052568223067E-3</v>
          </cell>
          <cell r="E16">
            <v>11700</v>
          </cell>
          <cell r="F16">
            <v>2.2544940256307767E-3</v>
          </cell>
          <cell r="G16">
            <v>19527.1404</v>
          </cell>
          <cell r="H16">
            <v>3.7125026190623521E-3</v>
          </cell>
          <cell r="I16">
            <v>28369.752</v>
          </cell>
          <cell r="J16">
            <v>5.1027424201085516E-3</v>
          </cell>
          <cell r="K16">
            <v>32324.84</v>
          </cell>
          <cell r="L16">
            <v>4.8096249814112337E-3</v>
          </cell>
          <cell r="M16">
            <v>134791.20199999999</v>
          </cell>
          <cell r="N16">
            <v>1.9756890605340933E-2</v>
          </cell>
          <cell r="O16">
            <v>244655.46299999996</v>
          </cell>
          <cell r="P16">
            <v>3.1930170922608497E-2</v>
          </cell>
          <cell r="Q16">
            <v>410093.75963000004</v>
          </cell>
          <cell r="R16">
            <v>4.8038014369984838E-2</v>
          </cell>
        </row>
        <row r="17">
          <cell r="B17" t="str">
            <v>Unallocated / Unspecified</v>
          </cell>
          <cell r="C17">
            <v>228610.90000000002</v>
          </cell>
          <cell r="D17">
            <v>4.7587286154572223E-2</v>
          </cell>
          <cell r="E17">
            <v>62555.55455999996</v>
          </cell>
          <cell r="F17">
            <v>1.2053942224405128E-2</v>
          </cell>
          <cell r="G17">
            <v>102300.99307699995</v>
          </cell>
          <cell r="H17">
            <v>1.9449478876642987E-2</v>
          </cell>
          <cell r="I17">
            <v>83715.540341000014</v>
          </cell>
          <cell r="J17">
            <v>1.5057545759311872E-2</v>
          </cell>
          <cell r="K17">
            <v>100245.28398000004</v>
          </cell>
          <cell r="L17">
            <v>1.4915533134854544E-2</v>
          </cell>
          <cell r="M17">
            <v>113969.84890200003</v>
          </cell>
          <cell r="N17">
            <v>1.6705020829653631E-2</v>
          </cell>
          <cell r="O17">
            <v>88927.924959999975</v>
          </cell>
          <cell r="P17">
            <v>1.1606051256520285E-2</v>
          </cell>
          <cell r="Q17">
            <v>66353.864078400031</v>
          </cell>
          <cell r="R17">
            <v>7.7726319926888802E-3</v>
          </cell>
        </row>
        <row r="18">
          <cell r="B18" t="str">
            <v>Water Supply and Sanitation</v>
          </cell>
          <cell r="C18">
            <v>73182.749999999985</v>
          </cell>
          <cell r="D18">
            <v>1.5233606384597231E-2</v>
          </cell>
          <cell r="E18">
            <v>92399.794517999966</v>
          </cell>
          <cell r="F18">
            <v>1.7804682453875412E-2</v>
          </cell>
          <cell r="G18">
            <v>109656.19112299998</v>
          </cell>
          <cell r="H18">
            <v>2.0847850140952504E-2</v>
          </cell>
          <cell r="I18">
            <v>106672.32227800001</v>
          </cell>
          <cell r="J18">
            <v>1.9186681079885404E-2</v>
          </cell>
          <cell r="K18">
            <v>128337.54991999992</v>
          </cell>
          <cell r="L18">
            <v>1.9095391845662436E-2</v>
          </cell>
          <cell r="M18">
            <v>180841.84844900004</v>
          </cell>
          <cell r="N18">
            <v>2.6506719753671592E-2</v>
          </cell>
          <cell r="O18">
            <v>182634.29342999999</v>
          </cell>
          <cell r="P18">
            <v>2.3835740817076033E-2</v>
          </cell>
          <cell r="Q18">
            <v>170017.17027000003</v>
          </cell>
          <cell r="R18">
            <v>1.9915658497079335E-2</v>
          </cell>
        </row>
        <row r="19">
          <cell r="B19" t="str">
            <v>Total Bilateral ODA</v>
          </cell>
          <cell r="C19">
            <v>4804033.1456900053</v>
          </cell>
          <cell r="D19">
            <v>1</v>
          </cell>
          <cell r="E19">
            <v>5189634.5108860955</v>
          </cell>
          <cell r="F19">
            <v>1</v>
          </cell>
          <cell r="G19">
            <v>5259832.0873190034</v>
          </cell>
          <cell r="H19">
            <v>1</v>
          </cell>
          <cell r="I19">
            <v>5559706.8525744798</v>
          </cell>
          <cell r="J19">
            <v>1</v>
          </cell>
          <cell r="K19">
            <v>6720864.9582727524</v>
          </cell>
          <cell r="L19">
            <v>1</v>
          </cell>
          <cell r="M19">
            <v>6822490.6789513491</v>
          </cell>
          <cell r="N19">
            <v>1</v>
          </cell>
          <cell r="O19">
            <v>7662203.3622365938</v>
          </cell>
          <cell r="P19">
            <v>1</v>
          </cell>
          <cell r="Q19">
            <v>8537609.8505327534</v>
          </cell>
          <cell r="R19">
            <v>1</v>
          </cell>
        </row>
      </sheetData>
      <sheetData sheetId="122"/>
      <sheetData sheetId="123">
        <row r="7">
          <cell r="B7" t="str">
            <v>Administrative Costs of Donors</v>
          </cell>
          <cell r="C7">
            <v>234560.58809</v>
          </cell>
          <cell r="D7">
            <v>5.1392871683131044E-2</v>
          </cell>
          <cell r="E7">
            <v>98617.323605999962</v>
          </cell>
          <cell r="F7">
            <v>9.9049344461515532E-2</v>
          </cell>
          <cell r="G7">
            <v>333177.91169600014</v>
          </cell>
          <cell r="H7">
            <v>5.9927244462847654E-2</v>
          </cell>
          <cell r="I7">
            <v>203284.76636000001</v>
          </cell>
          <cell r="J7">
            <v>3.2445178078694729E-2</v>
          </cell>
          <cell r="K7">
            <v>174720.21688000008</v>
          </cell>
          <cell r="L7">
            <v>0.12444817307452986</v>
          </cell>
          <cell r="M7">
            <v>378004.98324000003</v>
          </cell>
          <cell r="N7">
            <v>4.9287140682739816E-2</v>
          </cell>
          <cell r="O7">
            <v>232961.11255000005</v>
          </cell>
          <cell r="P7">
            <v>3.655887740148684E-2</v>
          </cell>
          <cell r="Q7">
            <v>236577.5827609227</v>
          </cell>
          <cell r="R7">
            <v>0.10929179523913056</v>
          </cell>
          <cell r="S7">
            <v>469538.69531092275</v>
          </cell>
          <cell r="T7">
            <v>5.494672197956442E-2</v>
          </cell>
        </row>
        <row r="8">
          <cell r="B8" t="str">
            <v>Commodity &amp; General Programme Assistance</v>
          </cell>
          <cell r="C8">
            <v>285576.41994999995</v>
          </cell>
          <cell r="D8">
            <v>6.2570581126727642E-2</v>
          </cell>
          <cell r="E8">
            <v>11.316879999999998</v>
          </cell>
          <cell r="F8">
            <v>1.1366456768062576E-5</v>
          </cell>
          <cell r="G8">
            <v>285587.73683000001</v>
          </cell>
          <cell r="H8">
            <v>5.1367409182330473E-2</v>
          </cell>
          <cell r="I8">
            <v>73096.29032</v>
          </cell>
          <cell r="J8">
            <v>1.1666502113219981E-2</v>
          </cell>
          <cell r="K8">
            <v>355.80700000000002</v>
          </cell>
          <cell r="L8">
            <v>2.5343106772549945E-4</v>
          </cell>
          <cell r="M8">
            <v>73452.097320000015</v>
          </cell>
          <cell r="N8">
            <v>9.5772384348557643E-3</v>
          </cell>
          <cell r="O8">
            <v>94261.173970000018</v>
          </cell>
          <cell r="P8">
            <v>1.4792523375118351E-2</v>
          </cell>
          <cell r="Q8">
            <v>1130.5602999999999</v>
          </cell>
          <cell r="R8">
            <v>5.222851775350015E-4</v>
          </cell>
          <cell r="S8">
            <v>95391.734270000015</v>
          </cell>
          <cell r="T8">
            <v>1.1163005636013332E-2</v>
          </cell>
        </row>
        <row r="9">
          <cell r="B9" t="str">
            <v>Action relating to debt</v>
          </cell>
          <cell r="C9">
            <v>51244.133950000003</v>
          </cell>
          <cell r="D9">
            <v>1.122773106108957E-2</v>
          </cell>
          <cell r="E9">
            <v>19713.503863000005</v>
          </cell>
          <cell r="F9">
            <v>1.9799864397769016E-2</v>
          </cell>
          <cell r="G9">
            <v>70957.637813000008</v>
          </cell>
          <cell r="H9">
            <v>1.2762837986708299E-2</v>
          </cell>
          <cell r="I9">
            <v>0</v>
          </cell>
          <cell r="J9">
            <v>0</v>
          </cell>
          <cell r="K9">
            <v>0</v>
          </cell>
          <cell r="L9">
            <v>0</v>
          </cell>
          <cell r="M9">
            <v>0</v>
          </cell>
          <cell r="N9">
            <v>0</v>
          </cell>
          <cell r="O9">
            <v>0</v>
          </cell>
          <cell r="P9">
            <v>0</v>
          </cell>
          <cell r="Q9">
            <v>2248.8535499999998</v>
          </cell>
          <cell r="R9">
            <v>1.0389033434235824E-3</v>
          </cell>
          <cell r="S9">
            <v>2248.8535499999998</v>
          </cell>
          <cell r="T9">
            <v>2.631670872254348E-4</v>
          </cell>
        </row>
        <row r="10">
          <cell r="B10" t="str">
            <v>Economic Infrastructure &amp; Services</v>
          </cell>
          <cell r="C10">
            <v>295103.23355999991</v>
          </cell>
          <cell r="D10">
            <v>6.4657932260158354E-2</v>
          </cell>
          <cell r="E10">
            <v>302256.67488100007</v>
          </cell>
          <cell r="F10">
            <v>0.30358079505068836</v>
          </cell>
          <cell r="G10">
            <v>597359.9084410005</v>
          </cell>
          <cell r="H10">
            <v>0.10744449739546733</v>
          </cell>
          <cell r="I10">
            <v>845664.76885000023</v>
          </cell>
          <cell r="J10">
            <v>0.13497196327848082</v>
          </cell>
          <cell r="K10">
            <v>42880.282418000032</v>
          </cell>
          <cell r="L10">
            <v>3.0542388872519956E-2</v>
          </cell>
          <cell r="M10">
            <v>888545.05126800027</v>
          </cell>
          <cell r="N10">
            <v>0.11585520531879587</v>
          </cell>
          <cell r="O10">
            <v>684526.56486999977</v>
          </cell>
          <cell r="P10">
            <v>0.10742360597961201</v>
          </cell>
          <cell r="Q10">
            <v>141904.39384999996</v>
          </cell>
          <cell r="R10">
            <v>6.5555602416734443E-2</v>
          </cell>
          <cell r="S10">
            <v>826430.95871999976</v>
          </cell>
          <cell r="T10">
            <v>9.6711245691950914E-2</v>
          </cell>
        </row>
        <row r="11">
          <cell r="B11" t="str">
            <v>Education</v>
          </cell>
          <cell r="C11">
            <v>498894.01779999968</v>
          </cell>
          <cell r="D11">
            <v>0.10930905506784994</v>
          </cell>
          <cell r="E11">
            <v>121687.09064499993</v>
          </cell>
          <cell r="F11">
            <v>0.12222017508780725</v>
          </cell>
          <cell r="G11">
            <v>620581.10844499804</v>
          </cell>
          <cell r="H11">
            <v>0.11162119242989071</v>
          </cell>
          <cell r="I11">
            <v>508539.95396999991</v>
          </cell>
          <cell r="J11">
            <v>8.1165301572417692E-2</v>
          </cell>
          <cell r="K11">
            <v>142988.81600399979</v>
          </cell>
          <cell r="L11">
            <v>0.10184681108774883</v>
          </cell>
          <cell r="M11">
            <v>651528.76997399935</v>
          </cell>
          <cell r="N11">
            <v>8.4951234952827692E-2</v>
          </cell>
          <cell r="O11">
            <v>876707.7732799995</v>
          </cell>
          <cell r="P11">
            <v>0.13758284225825404</v>
          </cell>
          <cell r="Q11">
            <v>86825.673102565837</v>
          </cell>
          <cell r="R11">
            <v>4.0110874308048501E-2</v>
          </cell>
          <cell r="S11">
            <v>963533.44638256531</v>
          </cell>
          <cell r="T11">
            <v>0.11275535951586725</v>
          </cell>
        </row>
        <row r="12">
          <cell r="B12" t="str">
            <v>Government and Civil Society</v>
          </cell>
          <cell r="C12">
            <v>616226.60222999973</v>
          </cell>
          <cell r="D12">
            <v>0.1350169478769668</v>
          </cell>
          <cell r="E12">
            <v>170747.11199100004</v>
          </cell>
          <cell r="F12">
            <v>0.1714951176222812</v>
          </cell>
          <cell r="G12">
            <v>786973.71422100265</v>
          </cell>
          <cell r="H12">
            <v>0.14154949803811803</v>
          </cell>
          <cell r="I12">
            <v>686018.30554000009</v>
          </cell>
          <cell r="J12">
            <v>0.10949165787008712</v>
          </cell>
          <cell r="K12">
            <v>332571.99047759717</v>
          </cell>
          <cell r="L12">
            <v>0.23688144033796998</v>
          </cell>
          <cell r="M12">
            <v>1018590.296017597</v>
          </cell>
          <cell r="N12">
            <v>0.13281148514917365</v>
          </cell>
          <cell r="O12">
            <v>586922.0805500003</v>
          </cell>
          <cell r="P12">
            <v>9.2106412749242514E-2</v>
          </cell>
          <cell r="Q12">
            <v>532797.76145994791</v>
          </cell>
          <cell r="R12">
            <v>0.24613669296043766</v>
          </cell>
          <cell r="S12">
            <v>1119719.8420099481</v>
          </cell>
          <cell r="T12">
            <v>0.13099974566453879</v>
          </cell>
        </row>
        <row r="13">
          <cell r="B13" t="str">
            <v>Health</v>
          </cell>
          <cell r="C13">
            <v>1022982.5100559992</v>
          </cell>
          <cell r="D13">
            <v>0.2241382889661874</v>
          </cell>
          <cell r="E13">
            <v>53730.24074049999</v>
          </cell>
          <cell r="F13">
            <v>5.3965621135373704E-2</v>
          </cell>
          <cell r="G13">
            <v>1076712.7507964997</v>
          </cell>
          <cell r="H13">
            <v>0.19366358323333482</v>
          </cell>
          <cell r="I13">
            <v>957230.93543999922</v>
          </cell>
          <cell r="J13">
            <v>0.15277843351914563</v>
          </cell>
          <cell r="K13">
            <v>60008.829016000025</v>
          </cell>
          <cell r="L13">
            <v>4.2742558776195573E-2</v>
          </cell>
          <cell r="M13">
            <v>1017239.7644559985</v>
          </cell>
          <cell r="N13">
            <v>0.13263539265826932</v>
          </cell>
          <cell r="O13">
            <v>954852.61298999959</v>
          </cell>
          <cell r="P13">
            <v>0.14984620923502173</v>
          </cell>
          <cell r="Q13">
            <v>87151.56949299993</v>
          </cell>
          <cell r="R13">
            <v>4.0261428731493132E-2</v>
          </cell>
          <cell r="S13">
            <v>1042004.1824829995</v>
          </cell>
          <cell r="T13">
            <v>0.12191971317794076</v>
          </cell>
        </row>
        <row r="14">
          <cell r="B14" t="str">
            <v>Humanitarian aid</v>
          </cell>
          <cell r="C14">
            <v>423504.48633999983</v>
          </cell>
          <cell r="D14">
            <v>9.2791000828113313E-2</v>
          </cell>
          <cell r="E14">
            <v>1902.6337059999994</v>
          </cell>
          <cell r="F14">
            <v>1.9109687267787306E-3</v>
          </cell>
          <cell r="G14">
            <v>425407.12004600005</v>
          </cell>
          <cell r="H14">
            <v>7.6516106213227936E-2</v>
          </cell>
          <cell r="I14">
            <v>1252455.2495800001</v>
          </cell>
          <cell r="J14">
            <v>0.19989758374838587</v>
          </cell>
          <cell r="K14">
            <v>13922.598124000004</v>
          </cell>
          <cell r="L14">
            <v>9.9166652372728939E-3</v>
          </cell>
          <cell r="M14">
            <v>1266377.8477039998</v>
          </cell>
          <cell r="N14">
            <v>0.16511989498737248</v>
          </cell>
          <cell r="O14">
            <v>1266767.0656499998</v>
          </cell>
          <cell r="P14">
            <v>0.19879533258753562</v>
          </cell>
          <cell r="Q14">
            <v>16744.546069999997</v>
          </cell>
          <cell r="R14">
            <v>7.735481439524244E-3</v>
          </cell>
          <cell r="S14">
            <v>1283511.6117199997</v>
          </cell>
          <cell r="T14">
            <v>0.15020009296575826</v>
          </cell>
        </row>
        <row r="15">
          <cell r="B15" t="str">
            <v>Multisector / Cross-Cutting</v>
          </cell>
          <cell r="C15">
            <v>611351.57121000043</v>
          </cell>
          <cell r="D15">
            <v>0.13394881513692619</v>
          </cell>
          <cell r="E15">
            <v>131310.04699599999</v>
          </cell>
          <cell r="F15">
            <v>0.13188528749905445</v>
          </cell>
          <cell r="G15">
            <v>742661.61820600042</v>
          </cell>
          <cell r="H15">
            <v>0.13357927637175748</v>
          </cell>
          <cell r="I15">
            <v>722360.1253299996</v>
          </cell>
          <cell r="J15">
            <v>0.1152919784543765</v>
          </cell>
          <cell r="K15">
            <v>284866.46959900012</v>
          </cell>
          <cell r="L15">
            <v>0.20290217322781207</v>
          </cell>
          <cell r="M15">
            <v>1007226.5949289992</v>
          </cell>
          <cell r="N15">
            <v>0.13132980009457554</v>
          </cell>
          <cell r="O15">
            <v>566005.55273999984</v>
          </cell>
          <cell r="P15">
            <v>8.8823956001417487E-2</v>
          </cell>
          <cell r="Q15">
            <v>565904.10120790685</v>
          </cell>
          <cell r="R15">
            <v>0.26108400654151726</v>
          </cell>
          <cell r="S15">
            <v>1131909.6539479066</v>
          </cell>
          <cell r="T15">
            <v>0.13223241091477134</v>
          </cell>
        </row>
        <row r="16">
          <cell r="B16" t="str">
            <v>Other social infrastructure &amp; services</v>
          </cell>
          <cell r="C16">
            <v>195969.13760999995</v>
          </cell>
          <cell r="D16">
            <v>4.2937378461807965E-2</v>
          </cell>
          <cell r="E16">
            <v>14255.741953000006</v>
          </cell>
          <cell r="F16">
            <v>1.4318193230416032E-2</v>
          </cell>
          <cell r="G16">
            <v>210224.87956300017</v>
          </cell>
          <cell r="H16">
            <v>3.7812223762418939E-2</v>
          </cell>
          <cell r="I16">
            <v>287492.46974999999</v>
          </cell>
          <cell r="J16">
            <v>4.5885112516517189E-2</v>
          </cell>
          <cell r="K16">
            <v>5185.1412039999996</v>
          </cell>
          <cell r="L16">
            <v>3.6932265853038349E-3</v>
          </cell>
          <cell r="M16">
            <v>292677.61095400015</v>
          </cell>
          <cell r="N16">
            <v>3.8161514332786542E-2</v>
          </cell>
          <cell r="O16">
            <v>428644.68164000002</v>
          </cell>
          <cell r="P16">
            <v>6.7267743501665866E-2</v>
          </cell>
          <cell r="Q16">
            <v>3093.2054400000006</v>
          </cell>
          <cell r="R16">
            <v>1.4289687621108159E-3</v>
          </cell>
          <cell r="S16">
            <v>431737.88708000001</v>
          </cell>
          <cell r="T16">
            <v>5.0523166431939187E-2</v>
          </cell>
        </row>
        <row r="17">
          <cell r="B17" t="str">
            <v>Production Sectors</v>
          </cell>
          <cell r="C17">
            <v>175375.84228999994</v>
          </cell>
          <cell r="D17">
            <v>3.8425330668393078E-2</v>
          </cell>
          <cell r="E17">
            <v>15929.009608000044</v>
          </cell>
          <cell r="F17">
            <v>1.5998791103854239E-2</v>
          </cell>
          <cell r="G17">
            <v>191304.85189800014</v>
          </cell>
          <cell r="H17">
            <v>3.4409161664596483E-2</v>
          </cell>
          <cell r="I17">
            <v>464094.60623999964</v>
          </cell>
          <cell r="J17">
            <v>7.4071620881580064E-2</v>
          </cell>
          <cell r="K17">
            <v>88248.05874399998</v>
          </cell>
          <cell r="L17">
            <v>6.2856547938052121E-2</v>
          </cell>
          <cell r="M17">
            <v>552342.6649839998</v>
          </cell>
          <cell r="N17">
            <v>7.2018602508373178E-2</v>
          </cell>
          <cell r="O17">
            <v>463514.82326999982</v>
          </cell>
          <cell r="P17">
            <v>7.2739958236861357E-2</v>
          </cell>
          <cell r="Q17">
            <v>61603.367809999989</v>
          </cell>
          <cell r="R17">
            <v>2.8458920672696401E-2</v>
          </cell>
          <cell r="S17">
            <v>525118.19107999979</v>
          </cell>
          <cell r="T17">
            <v>6.1469298692745145E-2</v>
          </cell>
        </row>
        <row r="18">
          <cell r="B18" t="str">
            <v>Refugees in Donor Countries</v>
          </cell>
          <cell r="C18">
            <v>0</v>
          </cell>
          <cell r="D18">
            <v>0</v>
          </cell>
          <cell r="E18">
            <v>28369.752</v>
          </cell>
          <cell r="F18">
            <v>2.8494033658451524E-2</v>
          </cell>
          <cell r="G18">
            <v>28369.752</v>
          </cell>
          <cell r="H18">
            <v>5.1027424201085516E-3</v>
          </cell>
          <cell r="I18">
            <v>0</v>
          </cell>
          <cell r="J18">
            <v>0</v>
          </cell>
          <cell r="K18">
            <v>251896.46300000002</v>
          </cell>
          <cell r="L18">
            <v>0.179418588095138</v>
          </cell>
          <cell r="M18">
            <v>251896.46300000002</v>
          </cell>
          <cell r="N18">
            <v>3.2844160685265272E-2</v>
          </cell>
          <cell r="O18">
            <v>0</v>
          </cell>
          <cell r="P18">
            <v>0</v>
          </cell>
          <cell r="Q18">
            <v>410093.75963000004</v>
          </cell>
          <cell r="R18">
            <v>0.18945109964886511</v>
          </cell>
          <cell r="S18">
            <v>410093.75963000004</v>
          </cell>
          <cell r="T18">
            <v>4.9155155255617554E-2</v>
          </cell>
        </row>
        <row r="19">
          <cell r="B19" t="str">
            <v>Unallocated /  Unspecified</v>
          </cell>
          <cell r="C19">
            <v>46579.186580000001</v>
          </cell>
          <cell r="D19">
            <v>1.020562822809795E-2</v>
          </cell>
          <cell r="E19">
            <v>37136.353760999998</v>
          </cell>
          <cell r="F19">
            <v>3.7299039978146334E-2</v>
          </cell>
          <cell r="G19">
            <v>83715.540341000014</v>
          </cell>
          <cell r="H19">
            <v>1.5057545759311872E-2</v>
          </cell>
          <cell r="I19">
            <v>85259.374959999986</v>
          </cell>
          <cell r="J19">
            <v>1.3607786028376583E-2</v>
          </cell>
          <cell r="K19">
            <v>3668.55</v>
          </cell>
          <cell r="L19">
            <v>2.6130023959741681E-3</v>
          </cell>
          <cell r="M19">
            <v>88927.924959999989</v>
          </cell>
          <cell r="N19">
            <v>1.1595093563475132E-2</v>
          </cell>
          <cell r="O19">
            <v>49713.487659999999</v>
          </cell>
          <cell r="P19">
            <v>7.801599505892591E-3</v>
          </cell>
          <cell r="Q19">
            <v>16640.376418399999</v>
          </cell>
          <cell r="R19">
            <v>7.6873581638531759E-3</v>
          </cell>
          <cell r="S19">
            <v>66353.864078400002</v>
          </cell>
          <cell r="T19">
            <v>7.7650356031872371E-3</v>
          </cell>
        </row>
        <row r="20">
          <cell r="B20" t="str">
            <v>Water supply and sanitation</v>
          </cell>
          <cell r="C20">
            <v>106700.79595000001</v>
          </cell>
          <cell r="D20">
            <v>2.337843863455117E-2</v>
          </cell>
          <cell r="E20">
            <v>-28.473672000000143</v>
          </cell>
          <cell r="F20">
            <v>-2.8598408909168922E-5</v>
          </cell>
          <cell r="G20">
            <v>106672.32227800001</v>
          </cell>
          <cell r="H20">
            <v>1.9186681079885404E-2</v>
          </cell>
          <cell r="I20">
            <v>179987.83884000007</v>
          </cell>
          <cell r="J20">
            <v>2.8726881938716121E-2</v>
          </cell>
          <cell r="K20">
            <v>2646.4545899999998</v>
          </cell>
          <cell r="L20">
            <v>1.8849933037594785E-3</v>
          </cell>
          <cell r="M20">
            <v>182634.29342999999</v>
          </cell>
          <cell r="N20">
            <v>2.3813236631491753E-2</v>
          </cell>
          <cell r="O20">
            <v>167340.41196000003</v>
          </cell>
          <cell r="P20">
            <v>2.6260939167891784E-2</v>
          </cell>
          <cell r="Q20">
            <v>2676.7583100000002</v>
          </cell>
          <cell r="R20">
            <v>1.2365825946273196E-3</v>
          </cell>
          <cell r="S20">
            <v>170017.17027000003</v>
          </cell>
          <cell r="T20">
            <v>1.9895881382879156E-2</v>
          </cell>
        </row>
        <row r="21">
          <cell r="B21" t="str">
            <v>Total Bilateral ODA</v>
          </cell>
          <cell r="C21">
            <v>4564068.5256159967</v>
          </cell>
          <cell r="D21">
            <v>1</v>
          </cell>
          <cell r="E21">
            <v>995638.32695850474</v>
          </cell>
          <cell r="F21">
            <v>1</v>
          </cell>
          <cell r="G21">
            <v>5559706.8525744798</v>
          </cell>
          <cell r="H21">
            <v>1</v>
          </cell>
          <cell r="I21">
            <v>6265484.6851800093</v>
          </cell>
          <cell r="J21">
            <v>1</v>
          </cell>
          <cell r="K21">
            <v>1403959.6770565941</v>
          </cell>
          <cell r="L21">
            <v>1</v>
          </cell>
          <cell r="M21">
            <v>7669444.3622365789</v>
          </cell>
          <cell r="N21">
            <v>1</v>
          </cell>
          <cell r="O21">
            <v>6372217.3411299996</v>
          </cell>
          <cell r="P21">
            <v>1</v>
          </cell>
          <cell r="Q21">
            <v>2165392.5094027431</v>
          </cell>
          <cell r="R21">
            <v>1</v>
          </cell>
          <cell r="S21">
            <v>8537609.8505327422</v>
          </cell>
          <cell r="T21">
            <v>1</v>
          </cell>
        </row>
      </sheetData>
      <sheetData sheetId="124"/>
      <sheetData sheetId="125"/>
      <sheetData sheetId="126"/>
      <sheetData sheetId="127"/>
      <sheetData sheetId="128"/>
      <sheetData sheetId="129">
        <row r="7">
          <cell r="B7" t="str">
            <v>BBC World Service</v>
          </cell>
        </row>
      </sheetData>
      <sheetData sheetId="130"/>
      <sheetData sheetId="131">
        <row r="6">
          <cell r="C6">
            <v>8614269.1496234816</v>
          </cell>
        </row>
      </sheetData>
      <sheetData sheetId="132"/>
      <sheetData sheetId="133">
        <row r="6">
          <cell r="B6" t="str">
            <v>Cabinet Office</v>
          </cell>
        </row>
      </sheetData>
      <sheetData sheetId="134"/>
      <sheetData sheetId="135">
        <row r="8">
          <cell r="B8" t="str">
            <v>Africa</v>
          </cell>
        </row>
      </sheetData>
      <sheetData sheetId="136"/>
      <sheetData sheetId="137">
        <row r="2">
          <cell r="A2">
            <v>0</v>
          </cell>
        </row>
      </sheetData>
      <sheetData sheetId="138"/>
      <sheetData sheetId="139">
        <row r="9">
          <cell r="B9" t="str">
            <v>Least Developed Country</v>
          </cell>
        </row>
      </sheetData>
      <sheetData sheetId="140"/>
      <sheetData sheetId="141">
        <row r="5">
          <cell r="B5" t="str">
            <v>Admin</v>
          </cell>
        </row>
      </sheetData>
      <sheetData sheetId="142"/>
      <sheetData sheetId="143">
        <row r="7">
          <cell r="B7" t="str">
            <v>International Development Association2</v>
          </cell>
        </row>
      </sheetData>
      <sheetData sheetId="144"/>
      <sheetData sheetId="145">
        <row r="9">
          <cell r="B9" t="str">
            <v>BBC World Service</v>
          </cell>
        </row>
      </sheetData>
      <sheetData sheetId="146"/>
      <sheetData sheetId="147"/>
      <sheetData sheetId="148">
        <row r="10">
          <cell r="A10" t="str">
            <v>All Donors, Total</v>
          </cell>
        </row>
      </sheetData>
      <sheetData sheetId="149"/>
      <sheetData sheetId="150">
        <row r="2">
          <cell r="A2" t="str">
            <v>Australia</v>
          </cell>
        </row>
      </sheetData>
      <sheetData sheetId="151"/>
      <sheetData sheetId="152">
        <row r="3">
          <cell r="A3" t="str">
            <v>Australia</v>
          </cell>
        </row>
      </sheetData>
      <sheetData sheetId="153"/>
      <sheetData sheetId="154">
        <row r="10">
          <cell r="A10" t="str">
            <v>Afghanistan</v>
          </cell>
        </row>
      </sheetData>
      <sheetData sheetId="155"/>
      <sheetData sheetId="156">
        <row r="8">
          <cell r="B8" t="str">
            <v>Africa</v>
          </cell>
        </row>
      </sheetData>
      <sheetData sheetId="157">
        <row r="6">
          <cell r="A6" t="str">
            <v>Afghanistan</v>
          </cell>
        </row>
      </sheetData>
      <sheetData sheetId="158">
        <row r="8">
          <cell r="B8" t="str">
            <v>Afghanistan</v>
          </cell>
        </row>
      </sheetData>
      <sheetData sheetId="159"/>
      <sheetData sheetId="160"/>
      <sheetData sheetId="161"/>
      <sheetData sheetId="162">
        <row r="5">
          <cell r="B5" t="str">
            <v>Administrative Costs of Donors</v>
          </cell>
        </row>
      </sheetData>
      <sheetData sheetId="163"/>
      <sheetData sheetId="164">
        <row r="7">
          <cell r="B7" t="str">
            <v>Administrative Costs of Donors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lassification"/>
      <sheetName val="Dept_AMEsum3"/>
      <sheetName val="DELsum"/>
      <sheetName val="PC_DELsum3"/>
      <sheetName val="Oth_COINS_data3"/>
      <sheetName val="ONS_NAA_data3"/>
      <sheetName val="Adjusts_in_DEL3"/>
      <sheetName val="DEL_PSATforecast"/>
      <sheetName val="Ftabs_input3"/>
      <sheetName val="PBR_Ftabs_input3"/>
      <sheetName val="Ftabs_diff3"/>
      <sheetName val="Calculations"/>
      <sheetName val="Actual_PSCE,_PSNI3"/>
      <sheetName val="TME"/>
      <sheetName val="Oth_cur_ac_adj_in_AME3"/>
      <sheetName val="Oth_cap_ac_adj_in_AME3"/>
      <sheetName val="PESA_TME_table3"/>
      <sheetName val="NA_Query3"/>
      <sheetName val="New_DEL_Query3"/>
      <sheetName val="PSAT2"/>
      <sheetName val="PBR_PSAT23"/>
      <sheetName val="Diff_PSAT23"/>
      <sheetName val="LA_curr,_old3"/>
      <sheetName val="LA_curr,_PBR3"/>
      <sheetName val="LA_curr,_FSBR3"/>
      <sheetName val="LA_cap,_old3"/>
      <sheetName val="LA_cap,_new3"/>
      <sheetName val="Mod_Query3"/>
      <sheetName val="Mod_input3"/>
      <sheetName val="Upload"/>
      <sheetName val="ANTdl"/>
      <sheetName val="Model_BEFORE_input3"/>
      <sheetName val="_Model_AFTER_input3"/>
      <sheetName val="Input-Model_AFTER_input3"/>
      <sheetName val="AA_Query3"/>
      <sheetName val="New_AA_table3"/>
      <sheetName val="EC_codes3"/>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 val="Dept AMEsum"/>
      <sheetName val="PC DELsum"/>
      <sheetName val="Oth COINS data"/>
      <sheetName val="ONS NAA data"/>
      <sheetName val="Adjusts in DEL"/>
      <sheetName val="Ftabs input"/>
      <sheetName val="PBR Ftabs input"/>
      <sheetName val="Ftabs diff"/>
      <sheetName val="Actual PSCE, PSNI"/>
      <sheetName val="Oth cur ac adj in AME"/>
      <sheetName val="Oth cap ac adj in AME"/>
      <sheetName val="PESA TME table"/>
      <sheetName val="NA Query"/>
      <sheetName val="New DEL Query"/>
      <sheetName val="PBR PSAT2"/>
      <sheetName val="Diff PSAT2"/>
      <sheetName val="LA curr, old"/>
      <sheetName val="LA curr, PBR"/>
      <sheetName val="LA curr, FSBR"/>
      <sheetName val="LA cap, old"/>
      <sheetName val="LA cap, new"/>
      <sheetName val="Mod Query"/>
      <sheetName val="Mod input"/>
      <sheetName val="Model BEFORE input"/>
      <sheetName val=" Model AFTER input"/>
      <sheetName val="Input-Model AFTER input"/>
      <sheetName val="AA Query"/>
      <sheetName val="New AA table"/>
      <sheetName val="EC code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refreshError="1"/>
      <sheetData sheetId="267" refreshError="1"/>
      <sheetData sheetId="268" refreshError="1"/>
      <sheetData sheetId="2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9_end"/>
      <sheetName val="Sheet2"/>
      <sheetName val="Table_A9"/>
      <sheetName val="Sheet1"/>
    </sheetNames>
    <sheetDataSet>
      <sheetData sheetId="0"/>
      <sheetData sheetId="1">
        <row r="1">
          <cell r="A1" t="str">
            <v>Name</v>
          </cell>
          <cell r="B1" t="str">
            <v>Sector code</v>
          </cell>
        </row>
        <row r="2">
          <cell r="A2" t="str">
            <v>Education policy and administrative management</v>
          </cell>
          <cell r="B2">
            <v>11110</v>
          </cell>
        </row>
        <row r="3">
          <cell r="A3" t="str">
            <v>Education facilities and training</v>
          </cell>
          <cell r="B3">
            <v>11120</v>
          </cell>
        </row>
        <row r="4">
          <cell r="A4" t="str">
            <v>Teacher training</v>
          </cell>
          <cell r="B4">
            <v>11130</v>
          </cell>
        </row>
        <row r="5">
          <cell r="A5" t="str">
            <v>Educational research</v>
          </cell>
          <cell r="B5">
            <v>11182</v>
          </cell>
        </row>
        <row r="6">
          <cell r="A6" t="str">
            <v>Primary education</v>
          </cell>
          <cell r="B6">
            <v>11220</v>
          </cell>
        </row>
        <row r="7">
          <cell r="A7" t="str">
            <v>Basic life skills for youth and adults</v>
          </cell>
          <cell r="B7">
            <v>11230</v>
          </cell>
        </row>
        <row r="8">
          <cell r="A8" t="str">
            <v>Basic life skills for youth</v>
          </cell>
          <cell r="B8">
            <v>11231</v>
          </cell>
        </row>
        <row r="9">
          <cell r="A9" t="str">
            <v>Primary education equivalent for adults</v>
          </cell>
          <cell r="B9">
            <v>11232</v>
          </cell>
        </row>
        <row r="10">
          <cell r="A10" t="str">
            <v>Early childhood education</v>
          </cell>
          <cell r="B10">
            <v>11240</v>
          </cell>
        </row>
        <row r="11">
          <cell r="A11" t="str">
            <v>School feeding</v>
          </cell>
          <cell r="B11">
            <v>11250</v>
          </cell>
        </row>
        <row r="12">
          <cell r="A12" t="str">
            <v>Secondary education</v>
          </cell>
          <cell r="B12">
            <v>11320</v>
          </cell>
        </row>
        <row r="13">
          <cell r="A13" t="str">
            <v>Lower secondary education</v>
          </cell>
          <cell r="B13">
            <v>11321</v>
          </cell>
        </row>
        <row r="14">
          <cell r="A14" t="str">
            <v>Upper secondary education</v>
          </cell>
          <cell r="B14">
            <v>11322</v>
          </cell>
        </row>
        <row r="15">
          <cell r="A15" t="str">
            <v>Vocational training</v>
          </cell>
          <cell r="B15">
            <v>11330</v>
          </cell>
        </row>
        <row r="16">
          <cell r="A16" t="str">
            <v>Higher education</v>
          </cell>
          <cell r="B16">
            <v>11420</v>
          </cell>
        </row>
        <row r="17">
          <cell r="A17" t="str">
            <v>Advanced technical and managerial training</v>
          </cell>
          <cell r="B17">
            <v>11430</v>
          </cell>
        </row>
        <row r="18">
          <cell r="A18" t="str">
            <v>Health policy and administrative management</v>
          </cell>
          <cell r="B18">
            <v>12110</v>
          </cell>
        </row>
        <row r="19">
          <cell r="A19" t="str">
            <v>Health statistics and data</v>
          </cell>
          <cell r="B19">
            <v>12196</v>
          </cell>
        </row>
        <row r="20">
          <cell r="A20" t="str">
            <v>Medical education/training</v>
          </cell>
          <cell r="B20">
            <v>12181</v>
          </cell>
        </row>
        <row r="21">
          <cell r="A21" t="str">
            <v>Medical research</v>
          </cell>
          <cell r="B21">
            <v>12182</v>
          </cell>
        </row>
        <row r="22">
          <cell r="A22" t="str">
            <v>Medical services</v>
          </cell>
          <cell r="B22">
            <v>12191</v>
          </cell>
        </row>
        <row r="23">
          <cell r="A23" t="str">
            <v>Basic health care</v>
          </cell>
          <cell r="B23">
            <v>12220</v>
          </cell>
        </row>
        <row r="24">
          <cell r="A24" t="str">
            <v>Basic health infrastructure</v>
          </cell>
          <cell r="B24">
            <v>12230</v>
          </cell>
        </row>
        <row r="25">
          <cell r="A25" t="str">
            <v>Basic nutrition</v>
          </cell>
          <cell r="B25">
            <v>12240</v>
          </cell>
        </row>
        <row r="26">
          <cell r="A26" t="str">
            <v>Infectious disease control</v>
          </cell>
          <cell r="B26">
            <v>12250</v>
          </cell>
        </row>
        <row r="27">
          <cell r="A27" t="str">
            <v>Health education</v>
          </cell>
          <cell r="B27">
            <v>12261</v>
          </cell>
        </row>
        <row r="28">
          <cell r="A28" t="str">
            <v>Malaria control</v>
          </cell>
          <cell r="B28">
            <v>12262</v>
          </cell>
        </row>
        <row r="29">
          <cell r="A29" t="str">
            <v>Tuberculosis control</v>
          </cell>
          <cell r="B29">
            <v>12263</v>
          </cell>
        </row>
        <row r="30">
          <cell r="A30" t="str">
            <v>Health personnel development</v>
          </cell>
          <cell r="B30">
            <v>12281</v>
          </cell>
        </row>
        <row r="31">
          <cell r="A31" t="str">
            <v>NCDs control, general</v>
          </cell>
          <cell r="B31">
            <v>12310</v>
          </cell>
        </row>
        <row r="32">
          <cell r="A32" t="str">
            <v>Tobacco use control</v>
          </cell>
          <cell r="B32">
            <v>12320</v>
          </cell>
        </row>
        <row r="33">
          <cell r="A33" t="str">
            <v>Control of harmful use of alcohol and drugs</v>
          </cell>
          <cell r="B33">
            <v>12330</v>
          </cell>
        </row>
        <row r="34">
          <cell r="A34" t="str">
            <v>Promotion of mental health and well-being </v>
          </cell>
          <cell r="B34">
            <v>12340</v>
          </cell>
        </row>
        <row r="35">
          <cell r="A35" t="str">
            <v>Other prevention and treatment of NCDs</v>
          </cell>
          <cell r="B35">
            <v>12350</v>
          </cell>
        </row>
        <row r="36">
          <cell r="A36" t="str">
            <v>Research for prevention and control of NCDs</v>
          </cell>
          <cell r="B36">
            <v>12382</v>
          </cell>
        </row>
        <row r="37">
          <cell r="A37" t="str">
            <v>Population policy and administrative management</v>
          </cell>
          <cell r="B37">
            <v>13010</v>
          </cell>
        </row>
        <row r="38">
          <cell r="A38" t="str">
            <v>Population statistics and data</v>
          </cell>
          <cell r="B38">
            <v>13096</v>
          </cell>
        </row>
        <row r="39">
          <cell r="A39" t="str">
            <v>Reproductive health care</v>
          </cell>
          <cell r="B39">
            <v>13020</v>
          </cell>
        </row>
        <row r="40">
          <cell r="A40" t="str">
            <v>Family planning</v>
          </cell>
          <cell r="B40">
            <v>13030</v>
          </cell>
        </row>
        <row r="41">
          <cell r="A41" t="str">
            <v>STD control including HIV/AIDS</v>
          </cell>
          <cell r="B41">
            <v>13040</v>
          </cell>
        </row>
        <row r="42">
          <cell r="A42" t="str">
            <v>Personnel development for population and reproductive health</v>
          </cell>
          <cell r="B42">
            <v>13081</v>
          </cell>
        </row>
        <row r="43">
          <cell r="A43" t="str">
            <v>Water sector policy and administrative management</v>
          </cell>
          <cell r="B43">
            <v>14010</v>
          </cell>
        </row>
        <row r="44">
          <cell r="A44" t="str">
            <v>Water resources conservation (including data collection)</v>
          </cell>
          <cell r="B44">
            <v>14015</v>
          </cell>
        </row>
        <row r="45">
          <cell r="A45" t="str">
            <v>Water supply and sanitation - large systems</v>
          </cell>
          <cell r="B45">
            <v>14020</v>
          </cell>
        </row>
        <row r="46">
          <cell r="A46" t="str">
            <v>Water supply - large systems</v>
          </cell>
          <cell r="B46">
            <v>14021</v>
          </cell>
        </row>
        <row r="47">
          <cell r="A47" t="str">
            <v>Sanitation - large systems</v>
          </cell>
          <cell r="B47">
            <v>14022</v>
          </cell>
        </row>
        <row r="48">
          <cell r="A48" t="str">
            <v>Basic drinking water supply and basic sanitation</v>
          </cell>
          <cell r="B48">
            <v>14030</v>
          </cell>
        </row>
        <row r="49">
          <cell r="A49" t="str">
            <v>Basic drinking water supply</v>
          </cell>
          <cell r="B49">
            <v>14031</v>
          </cell>
        </row>
        <row r="50">
          <cell r="A50" t="str">
            <v>Basic sanitation</v>
          </cell>
          <cell r="B50">
            <v>14032</v>
          </cell>
        </row>
        <row r="51">
          <cell r="A51" t="str">
            <v>River basins development</v>
          </cell>
          <cell r="B51">
            <v>14040</v>
          </cell>
        </row>
        <row r="52">
          <cell r="A52" t="str">
            <v>Waste management/disposal</v>
          </cell>
          <cell r="B52">
            <v>14050</v>
          </cell>
        </row>
        <row r="53">
          <cell r="A53" t="str">
            <v>Education and training in water supply and sanitation</v>
          </cell>
          <cell r="B53">
            <v>14081</v>
          </cell>
        </row>
        <row r="54">
          <cell r="A54" t="str">
            <v>Public sector policy and administrative management</v>
          </cell>
          <cell r="B54">
            <v>15110</v>
          </cell>
        </row>
        <row r="55">
          <cell r="A55" t="str">
            <v>Foreign affairs</v>
          </cell>
          <cell r="B55">
            <v>15121</v>
          </cell>
        </row>
        <row r="56">
          <cell r="A56" t="str">
            <v>Diplomatic missions</v>
          </cell>
          <cell r="B56">
            <v>15122</v>
          </cell>
        </row>
        <row r="57">
          <cell r="A57" t="str">
            <v>Administration of developing countries' foreign aid</v>
          </cell>
          <cell r="B57">
            <v>15123</v>
          </cell>
        </row>
        <row r="58">
          <cell r="A58" t="str">
            <v>General personnel services</v>
          </cell>
          <cell r="B58">
            <v>15124</v>
          </cell>
        </row>
        <row r="59">
          <cell r="A59" t="str">
            <v>Other general public services</v>
          </cell>
          <cell r="B59">
            <v>15126</v>
          </cell>
        </row>
        <row r="60">
          <cell r="A60" t="str">
            <v>National monitoring and evaluation</v>
          </cell>
          <cell r="B60">
            <v>15127</v>
          </cell>
        </row>
        <row r="61">
          <cell r="A61" t="str">
            <v>Meteorological services</v>
          </cell>
          <cell r="B61">
            <v>15143</v>
          </cell>
        </row>
        <row r="62">
          <cell r="A62" t="str">
            <v>National standards development</v>
          </cell>
          <cell r="B62">
            <v>15144</v>
          </cell>
        </row>
        <row r="63">
          <cell r="A63" t="str">
            <v>Executive office</v>
          </cell>
          <cell r="B63">
            <v>15154</v>
          </cell>
        </row>
        <row r="64">
          <cell r="A64" t="str">
            <v>Government and civil society statistics and data</v>
          </cell>
          <cell r="B64">
            <v>15196</v>
          </cell>
        </row>
        <row r="65">
          <cell r="A65" t="str">
            <v>Public finance management (PFM)</v>
          </cell>
          <cell r="B65">
            <v>15111</v>
          </cell>
        </row>
        <row r="66">
          <cell r="A66" t="str">
            <v>Budget planning</v>
          </cell>
          <cell r="B66">
            <v>15117</v>
          </cell>
        </row>
        <row r="67">
          <cell r="A67" t="str">
            <v>National audit</v>
          </cell>
          <cell r="B67">
            <v>15118</v>
          </cell>
        </row>
        <row r="68">
          <cell r="A68" t="str">
            <v>Debt and aid management</v>
          </cell>
          <cell r="B68">
            <v>15119</v>
          </cell>
        </row>
        <row r="69">
          <cell r="A69" t="str">
            <v>Decentralisation and support to subnational government</v>
          </cell>
          <cell r="B69">
            <v>15112</v>
          </cell>
        </row>
        <row r="70">
          <cell r="A70" t="str">
            <v>Local government finance</v>
          </cell>
          <cell r="B70">
            <v>15128</v>
          </cell>
        </row>
        <row r="71">
          <cell r="A71" t="str">
            <v>Other central transfers to institutions</v>
          </cell>
          <cell r="B71">
            <v>15129</v>
          </cell>
        </row>
        <row r="72">
          <cell r="A72" t="str">
            <v>Local government administration</v>
          </cell>
          <cell r="B72">
            <v>15185</v>
          </cell>
        </row>
        <row r="73">
          <cell r="A73" t="str">
            <v>Anti-corruption organisations and institutions</v>
          </cell>
          <cell r="B73">
            <v>15113</v>
          </cell>
        </row>
        <row r="74">
          <cell r="A74" t="str">
            <v>Domestic revenue mobilisation</v>
          </cell>
          <cell r="B74">
            <v>15114</v>
          </cell>
        </row>
        <row r="75">
          <cell r="A75" t="str">
            <v>Tax collection</v>
          </cell>
          <cell r="B75">
            <v>15116</v>
          </cell>
        </row>
        <row r="76">
          <cell r="A76" t="str">
            <v>Tax policy and administration support</v>
          </cell>
          <cell r="B76">
            <v>15155</v>
          </cell>
        </row>
        <row r="77">
          <cell r="A77" t="str">
            <v>Other non-tax revenue mobilisation</v>
          </cell>
          <cell r="B77">
            <v>15156</v>
          </cell>
        </row>
        <row r="78">
          <cell r="A78" t="str">
            <v>Public Procurement</v>
          </cell>
          <cell r="B78">
            <v>15125</v>
          </cell>
        </row>
        <row r="79">
          <cell r="A79" t="str">
            <v>Legal and judicial development</v>
          </cell>
          <cell r="B79">
            <v>15130</v>
          </cell>
        </row>
        <row r="80">
          <cell r="A80" t="str">
            <v>Justice, law and order policy, planning and administration</v>
          </cell>
          <cell r="B80">
            <v>15131</v>
          </cell>
        </row>
        <row r="81">
          <cell r="A81" t="str">
            <v>Police</v>
          </cell>
          <cell r="B81">
            <v>15132</v>
          </cell>
        </row>
        <row r="82">
          <cell r="A82" t="str">
            <v>Fire and rescue services</v>
          </cell>
          <cell r="B82">
            <v>15133</v>
          </cell>
        </row>
        <row r="83">
          <cell r="A83" t="str">
            <v>Judicial affairs</v>
          </cell>
          <cell r="B83">
            <v>15134</v>
          </cell>
        </row>
        <row r="84">
          <cell r="A84" t="str">
            <v>Ombudsman</v>
          </cell>
          <cell r="B84">
            <v>15135</v>
          </cell>
        </row>
        <row r="85">
          <cell r="A85" t="str">
            <v>Immigration</v>
          </cell>
          <cell r="B85">
            <v>15136</v>
          </cell>
        </row>
        <row r="86">
          <cell r="A86" t="str">
            <v>Prisons</v>
          </cell>
          <cell r="B86">
            <v>15137</v>
          </cell>
        </row>
        <row r="87">
          <cell r="A87" t="str">
            <v>Macroeconomic policy</v>
          </cell>
          <cell r="B87">
            <v>15142</v>
          </cell>
        </row>
        <row r="88">
          <cell r="A88" t="str">
            <v>Democratic participation and civil society</v>
          </cell>
          <cell r="B88">
            <v>15150</v>
          </cell>
        </row>
        <row r="89">
          <cell r="A89" t="str">
            <v>Elections</v>
          </cell>
          <cell r="B89">
            <v>15151</v>
          </cell>
        </row>
        <row r="90">
          <cell r="A90" t="str">
            <v>Legislatures and political parties</v>
          </cell>
          <cell r="B90">
            <v>15152</v>
          </cell>
        </row>
        <row r="91">
          <cell r="A91" t="str">
            <v>Media and free flow of information</v>
          </cell>
          <cell r="B91">
            <v>15153</v>
          </cell>
        </row>
        <row r="92">
          <cell r="A92" t="str">
            <v>Human rights</v>
          </cell>
          <cell r="B92">
            <v>15160</v>
          </cell>
        </row>
        <row r="93">
          <cell r="A93" t="str">
            <v>Women’s rights organisations and movements, and government institutions</v>
          </cell>
          <cell r="B93">
            <v>15170</v>
          </cell>
        </row>
        <row r="94">
          <cell r="A94" t="str">
            <v>Ending violence against women and girls</v>
          </cell>
          <cell r="B94">
            <v>15180</v>
          </cell>
        </row>
        <row r="95">
          <cell r="A95" t="str">
            <v>Facilitation of orderly, safe, regular and responsible migration and mobility</v>
          </cell>
          <cell r="B95">
            <v>15190</v>
          </cell>
        </row>
        <row r="96">
          <cell r="A96" t="str">
            <v>Security system management and reform</v>
          </cell>
          <cell r="B96">
            <v>15210</v>
          </cell>
        </row>
        <row r="97">
          <cell r="A97" t="str">
            <v>Civilian peace-building, conflict prevention and resolution</v>
          </cell>
          <cell r="B97">
            <v>15220</v>
          </cell>
        </row>
        <row r="98">
          <cell r="A98" t="str">
            <v>Participation in international peacekeeping operations</v>
          </cell>
          <cell r="B98">
            <v>15230</v>
          </cell>
        </row>
        <row r="99">
          <cell r="A99" t="str">
            <v>Reintegration and SALW control</v>
          </cell>
          <cell r="B99">
            <v>15240</v>
          </cell>
        </row>
        <row r="100">
          <cell r="A100" t="str">
            <v>Removal of land mines and explosive remnants of war</v>
          </cell>
          <cell r="B100">
            <v>15250</v>
          </cell>
        </row>
        <row r="101">
          <cell r="A101" t="str">
            <v>Child soldiers (prevention and demobilisation)</v>
          </cell>
          <cell r="B101">
            <v>15261</v>
          </cell>
        </row>
        <row r="102">
          <cell r="A102" t="str">
            <v>Social Protection</v>
          </cell>
          <cell r="B102">
            <v>16010</v>
          </cell>
        </row>
        <row r="103">
          <cell r="A103" t="str">
            <v>Social protection and welfare services policy, planning and administration</v>
          </cell>
          <cell r="B103">
            <v>16011</v>
          </cell>
        </row>
        <row r="104">
          <cell r="A104" t="str">
            <v>Social security (excl pensions)</v>
          </cell>
          <cell r="B104">
            <v>16012</v>
          </cell>
        </row>
        <row r="105">
          <cell r="A105" t="str">
            <v>General pensions</v>
          </cell>
          <cell r="B105">
            <v>16013</v>
          </cell>
        </row>
        <row r="106">
          <cell r="A106" t="str">
            <v>Civil service pensions</v>
          </cell>
          <cell r="B106">
            <v>16014</v>
          </cell>
        </row>
        <row r="107">
          <cell r="A107" t="str">
            <v>Social services (incl youth development and women+ children)</v>
          </cell>
          <cell r="B107">
            <v>16015</v>
          </cell>
        </row>
        <row r="108">
          <cell r="A108" t="str">
            <v>Employment creation</v>
          </cell>
          <cell r="B108">
            <v>16020</v>
          </cell>
        </row>
        <row r="109">
          <cell r="A109" t="str">
            <v>Housing policy and administrative management</v>
          </cell>
          <cell r="B109">
            <v>16030</v>
          </cell>
        </row>
        <row r="110">
          <cell r="A110" t="str">
            <v>Low-cost housing</v>
          </cell>
          <cell r="B110">
            <v>16040</v>
          </cell>
        </row>
        <row r="111">
          <cell r="A111" t="str">
            <v>Multisector aid for basic social services</v>
          </cell>
          <cell r="B111">
            <v>16050</v>
          </cell>
        </row>
        <row r="112">
          <cell r="A112" t="str">
            <v>Culture and recreation</v>
          </cell>
          <cell r="B112">
            <v>16061</v>
          </cell>
        </row>
        <row r="113">
          <cell r="A113" t="str">
            <v>Recreation and sport</v>
          </cell>
          <cell r="B113">
            <v>16065</v>
          </cell>
        </row>
        <row r="114">
          <cell r="A114" t="str">
            <v>Culture</v>
          </cell>
          <cell r="B114">
            <v>16066</v>
          </cell>
        </row>
        <row r="115">
          <cell r="A115" t="str">
            <v>Statistical capacity building</v>
          </cell>
          <cell r="B115">
            <v>16062</v>
          </cell>
        </row>
        <row r="116">
          <cell r="A116" t="str">
            <v>Narcotics control</v>
          </cell>
          <cell r="B116">
            <v>16063</v>
          </cell>
        </row>
        <row r="117">
          <cell r="A117" t="str">
            <v>Social mitigation of HIV/AIDS</v>
          </cell>
          <cell r="B117">
            <v>16064</v>
          </cell>
        </row>
        <row r="118">
          <cell r="A118" t="str">
            <v>Labour Rights</v>
          </cell>
          <cell r="B118">
            <v>16070</v>
          </cell>
        </row>
        <row r="119">
          <cell r="A119" t="str">
            <v>Social Dialogue</v>
          </cell>
          <cell r="B119">
            <v>16080</v>
          </cell>
        </row>
        <row r="120">
          <cell r="A120" t="str">
            <v>Transport policy and administrative management</v>
          </cell>
          <cell r="B120">
            <v>21010</v>
          </cell>
        </row>
        <row r="121">
          <cell r="A121" t="str">
            <v>Transport policy, planning and administration</v>
          </cell>
          <cell r="B121">
            <v>21011</v>
          </cell>
        </row>
        <row r="122">
          <cell r="A122" t="str">
            <v>Public transport services</v>
          </cell>
          <cell r="B122">
            <v>21012</v>
          </cell>
        </row>
        <row r="123">
          <cell r="A123" t="str">
            <v>Transport regulation</v>
          </cell>
          <cell r="B123">
            <v>21013</v>
          </cell>
        </row>
        <row r="124">
          <cell r="A124" t="str">
            <v>Road transport</v>
          </cell>
          <cell r="B124">
            <v>21020</v>
          </cell>
        </row>
        <row r="125">
          <cell r="A125" t="str">
            <v>Feeder road construction</v>
          </cell>
          <cell r="B125">
            <v>21021</v>
          </cell>
        </row>
        <row r="126">
          <cell r="A126" t="str">
            <v>Feeder road maintenance</v>
          </cell>
          <cell r="B126">
            <v>21022</v>
          </cell>
        </row>
        <row r="127">
          <cell r="A127" t="str">
            <v>National road construction</v>
          </cell>
          <cell r="B127">
            <v>21023</v>
          </cell>
        </row>
        <row r="128">
          <cell r="A128" t="str">
            <v>National road maintenance</v>
          </cell>
          <cell r="B128">
            <v>21024</v>
          </cell>
        </row>
        <row r="129">
          <cell r="A129" t="str">
            <v>Rail transport</v>
          </cell>
          <cell r="B129">
            <v>21030</v>
          </cell>
        </row>
        <row r="130">
          <cell r="A130" t="str">
            <v>Water transport</v>
          </cell>
          <cell r="B130">
            <v>21040</v>
          </cell>
        </row>
        <row r="131">
          <cell r="A131" t="str">
            <v>Air transport</v>
          </cell>
          <cell r="B131">
            <v>21050</v>
          </cell>
        </row>
        <row r="132">
          <cell r="A132" t="str">
            <v>Storage</v>
          </cell>
          <cell r="B132">
            <v>21061</v>
          </cell>
        </row>
        <row r="133">
          <cell r="A133" t="str">
            <v>Education and training in transport and storage</v>
          </cell>
          <cell r="B133">
            <v>21081</v>
          </cell>
        </row>
        <row r="134">
          <cell r="A134" t="str">
            <v>Communications policy and administrative management</v>
          </cell>
          <cell r="B134">
            <v>22010</v>
          </cell>
        </row>
        <row r="135">
          <cell r="A135" t="str">
            <v>Communications policy, planning and administration</v>
          </cell>
          <cell r="B135">
            <v>22011</v>
          </cell>
        </row>
        <row r="136">
          <cell r="A136" t="str">
            <v>Postal services</v>
          </cell>
          <cell r="B136">
            <v>22012</v>
          </cell>
        </row>
        <row r="137">
          <cell r="A137" t="str">
            <v>Information services</v>
          </cell>
          <cell r="B137">
            <v>22013</v>
          </cell>
        </row>
        <row r="138">
          <cell r="A138" t="str">
            <v>Telecommunications</v>
          </cell>
          <cell r="B138">
            <v>22020</v>
          </cell>
        </row>
        <row r="139">
          <cell r="A139" t="str">
            <v>Radio/television/print media</v>
          </cell>
          <cell r="B139">
            <v>22030</v>
          </cell>
        </row>
        <row r="140">
          <cell r="A140" t="str">
            <v>Information and communication technology (ICT)</v>
          </cell>
          <cell r="B140">
            <v>22040</v>
          </cell>
        </row>
        <row r="141">
          <cell r="A141" t="str">
            <v>Energy policy and administrative management</v>
          </cell>
          <cell r="B141">
            <v>23110</v>
          </cell>
        </row>
        <row r="142">
          <cell r="A142" t="str">
            <v>Energy sector policy, planning and administration</v>
          </cell>
          <cell r="B142">
            <v>23111</v>
          </cell>
        </row>
        <row r="143">
          <cell r="A143" t="str">
            <v>Energy regulation</v>
          </cell>
          <cell r="B143">
            <v>23112</v>
          </cell>
        </row>
        <row r="144">
          <cell r="A144" t="str">
            <v>Energy education/training</v>
          </cell>
          <cell r="B144">
            <v>23181</v>
          </cell>
        </row>
        <row r="145">
          <cell r="A145" t="str">
            <v>Energy research</v>
          </cell>
          <cell r="B145">
            <v>23182</v>
          </cell>
        </row>
        <row r="146">
          <cell r="A146" t="str">
            <v>Energy conservation and demand-side efficiency</v>
          </cell>
          <cell r="B146">
            <v>23183</v>
          </cell>
        </row>
        <row r="147">
          <cell r="A147" t="str">
            <v>Energy generation, renewable sources - multiple technologies</v>
          </cell>
          <cell r="B147">
            <v>23210</v>
          </cell>
        </row>
        <row r="148">
          <cell r="A148" t="str">
            <v>Hydro-electric power plants</v>
          </cell>
          <cell r="B148">
            <v>23220</v>
          </cell>
        </row>
        <row r="149">
          <cell r="A149" t="str">
            <v>Solar energy for centralised grids</v>
          </cell>
          <cell r="B149">
            <v>23230</v>
          </cell>
        </row>
        <row r="150">
          <cell r="A150" t="str">
            <v>Solar energy for isolated grids and standalone systems</v>
          </cell>
          <cell r="B150">
            <v>23231</v>
          </cell>
        </row>
        <row r="151">
          <cell r="A151" t="str">
            <v>Solar energy - thermal applications</v>
          </cell>
          <cell r="B151">
            <v>23232</v>
          </cell>
        </row>
        <row r="152">
          <cell r="A152" t="str">
            <v>Wind energy</v>
          </cell>
          <cell r="B152">
            <v>23240</v>
          </cell>
        </row>
        <row r="153">
          <cell r="A153" t="str">
            <v>Marine energy</v>
          </cell>
          <cell r="B153">
            <v>23250</v>
          </cell>
        </row>
        <row r="154">
          <cell r="A154" t="str">
            <v>Geothermal energy</v>
          </cell>
          <cell r="B154">
            <v>23260</v>
          </cell>
        </row>
        <row r="155">
          <cell r="A155" t="str">
            <v>Biofuel-fired power plants</v>
          </cell>
          <cell r="B155">
            <v>23270</v>
          </cell>
        </row>
        <row r="156">
          <cell r="A156" t="str">
            <v>Energy generation, non-renewable sources, unspecified</v>
          </cell>
          <cell r="B156">
            <v>23310</v>
          </cell>
        </row>
        <row r="157">
          <cell r="A157" t="str">
            <v>Coal-fired electric power plants</v>
          </cell>
          <cell r="B157">
            <v>23320</v>
          </cell>
        </row>
        <row r="158">
          <cell r="A158" t="str">
            <v>Oil-fired electric power plants</v>
          </cell>
          <cell r="B158">
            <v>23330</v>
          </cell>
        </row>
        <row r="159">
          <cell r="A159" t="str">
            <v>Natural gas-fired electric power plants</v>
          </cell>
          <cell r="B159">
            <v>23340</v>
          </cell>
        </row>
        <row r="160">
          <cell r="A160" t="str">
            <v>Fossil fuel electric power plants with carbon capture and storage (CCS)</v>
          </cell>
          <cell r="B160">
            <v>23350</v>
          </cell>
        </row>
        <row r="161">
          <cell r="A161" t="str">
            <v>Non-renewable waste-fired electric power plants</v>
          </cell>
          <cell r="B161">
            <v>23360</v>
          </cell>
        </row>
        <row r="162">
          <cell r="A162" t="str">
            <v>Hybrid energy electric power plants</v>
          </cell>
          <cell r="B162">
            <v>23410</v>
          </cell>
        </row>
        <row r="163">
          <cell r="A163" t="str">
            <v>Nuclear energy electric power plants and nuclear safety</v>
          </cell>
          <cell r="B163">
            <v>23510</v>
          </cell>
        </row>
        <row r="164">
          <cell r="A164" t="str">
            <v>Heat plants</v>
          </cell>
          <cell r="B164">
            <v>23610</v>
          </cell>
        </row>
        <row r="165">
          <cell r="A165" t="str">
            <v>District heating and cooling</v>
          </cell>
          <cell r="B165">
            <v>23620</v>
          </cell>
        </row>
        <row r="166">
          <cell r="A166" t="str">
            <v>Electric power transmission and distribution (centralised grids)</v>
          </cell>
          <cell r="B166">
            <v>23630</v>
          </cell>
        </row>
        <row r="167">
          <cell r="A167" t="str">
            <v>Electric power transmission and distribution (isolated mini-grids)</v>
          </cell>
          <cell r="B167">
            <v>23631</v>
          </cell>
        </row>
        <row r="168">
          <cell r="A168" t="str">
            <v>Retail gas distribution</v>
          </cell>
          <cell r="B168">
            <v>23640</v>
          </cell>
        </row>
        <row r="169">
          <cell r="A169" t="str">
            <v>Retail distribution of liquid or solid fossil fuels</v>
          </cell>
          <cell r="B169">
            <v>23641</v>
          </cell>
        </row>
        <row r="170">
          <cell r="A170" t="str">
            <v>Electric mobility infrastructures</v>
          </cell>
          <cell r="B170">
            <v>23642</v>
          </cell>
        </row>
        <row r="171">
          <cell r="A171" t="str">
            <v>Financial policy and administrative management</v>
          </cell>
          <cell r="B171">
            <v>24010</v>
          </cell>
        </row>
        <row r="172">
          <cell r="A172" t="str">
            <v>Monetary institutions</v>
          </cell>
          <cell r="B172">
            <v>24020</v>
          </cell>
        </row>
        <row r="173">
          <cell r="A173" t="str">
            <v>Formal sector financial intermediaries</v>
          </cell>
          <cell r="B173">
            <v>24030</v>
          </cell>
        </row>
        <row r="174">
          <cell r="A174" t="str">
            <v>Informal/semi-formal financial intermediaries</v>
          </cell>
          <cell r="B174">
            <v>24040</v>
          </cell>
        </row>
        <row r="175">
          <cell r="A175" t="str">
            <v>Remittance facilitation, promotion and optimisation</v>
          </cell>
          <cell r="B175">
            <v>24050</v>
          </cell>
        </row>
        <row r="176">
          <cell r="A176" t="str">
            <v>Education/training in banking and financial services</v>
          </cell>
          <cell r="B176">
            <v>24081</v>
          </cell>
        </row>
        <row r="177">
          <cell r="A177" t="str">
            <v>Business Policy and Administration</v>
          </cell>
          <cell r="B177">
            <v>25010</v>
          </cell>
        </row>
        <row r="178">
          <cell r="A178" t="str">
            <v>Privatisation</v>
          </cell>
          <cell r="B178">
            <v>25020</v>
          </cell>
        </row>
        <row r="179">
          <cell r="A179" t="str">
            <v>Business development services</v>
          </cell>
          <cell r="B179">
            <v>25030</v>
          </cell>
        </row>
        <row r="180">
          <cell r="A180" t="str">
            <v>Responsible Business Conduct</v>
          </cell>
          <cell r="B180">
            <v>25040</v>
          </cell>
        </row>
        <row r="181">
          <cell r="A181" t="str">
            <v>Agricultural policy and administrative management</v>
          </cell>
          <cell r="B181">
            <v>31110</v>
          </cell>
        </row>
        <row r="182">
          <cell r="A182" t="str">
            <v>Agricultural development</v>
          </cell>
          <cell r="B182">
            <v>31120</v>
          </cell>
        </row>
        <row r="183">
          <cell r="A183" t="str">
            <v>Agricultural land resources</v>
          </cell>
          <cell r="B183">
            <v>31130</v>
          </cell>
        </row>
        <row r="184">
          <cell r="A184" t="str">
            <v>Agricultural water resources</v>
          </cell>
          <cell r="B184">
            <v>31140</v>
          </cell>
        </row>
        <row r="185">
          <cell r="A185" t="str">
            <v>Agricultural inputs</v>
          </cell>
          <cell r="B185">
            <v>31150</v>
          </cell>
        </row>
        <row r="186">
          <cell r="A186" t="str">
            <v>Food crop production</v>
          </cell>
          <cell r="B186">
            <v>31161</v>
          </cell>
        </row>
        <row r="187">
          <cell r="A187" t="str">
            <v>Industrial crops/export crops</v>
          </cell>
          <cell r="B187">
            <v>31162</v>
          </cell>
        </row>
        <row r="188">
          <cell r="A188" t="str">
            <v>Livestock</v>
          </cell>
          <cell r="B188">
            <v>31163</v>
          </cell>
        </row>
        <row r="189">
          <cell r="A189" t="str">
            <v>Agrarian reform</v>
          </cell>
          <cell r="B189">
            <v>31164</v>
          </cell>
        </row>
        <row r="190">
          <cell r="A190" t="str">
            <v>Agricultural alternative development</v>
          </cell>
          <cell r="B190">
            <v>31165</v>
          </cell>
        </row>
        <row r="191">
          <cell r="A191" t="str">
            <v>Agricultural extension</v>
          </cell>
          <cell r="B191">
            <v>31166</v>
          </cell>
        </row>
        <row r="192">
          <cell r="A192" t="str">
            <v>Agricultural education/training</v>
          </cell>
          <cell r="B192">
            <v>31181</v>
          </cell>
        </row>
        <row r="193">
          <cell r="A193" t="str">
            <v>Agricultural research</v>
          </cell>
          <cell r="B193">
            <v>31182</v>
          </cell>
        </row>
        <row r="194">
          <cell r="A194" t="str">
            <v>Agricultural services</v>
          </cell>
          <cell r="B194">
            <v>31191</v>
          </cell>
        </row>
        <row r="195">
          <cell r="A195" t="str">
            <v>Plant and post-harvest protection and pest control</v>
          </cell>
          <cell r="B195">
            <v>31192</v>
          </cell>
        </row>
        <row r="196">
          <cell r="A196" t="str">
            <v>Agricultural financial services</v>
          </cell>
          <cell r="B196">
            <v>31193</v>
          </cell>
        </row>
        <row r="197">
          <cell r="A197" t="str">
            <v>Agricultural co-operatives</v>
          </cell>
          <cell r="B197">
            <v>31194</v>
          </cell>
        </row>
        <row r="198">
          <cell r="A198" t="str">
            <v>Livestock/veterinary services</v>
          </cell>
          <cell r="B198">
            <v>31195</v>
          </cell>
        </row>
        <row r="199">
          <cell r="A199" t="str">
            <v>Forestry policy and administrative management</v>
          </cell>
          <cell r="B199">
            <v>31210</v>
          </cell>
        </row>
        <row r="200">
          <cell r="A200" t="str">
            <v>Forestry development</v>
          </cell>
          <cell r="B200">
            <v>31220</v>
          </cell>
        </row>
        <row r="201">
          <cell r="A201" t="str">
            <v>Fuelwood/charcoal</v>
          </cell>
          <cell r="B201">
            <v>31261</v>
          </cell>
        </row>
        <row r="202">
          <cell r="A202" t="str">
            <v>Forestry education/training</v>
          </cell>
          <cell r="B202">
            <v>31281</v>
          </cell>
        </row>
        <row r="203">
          <cell r="A203" t="str">
            <v>Forestry research</v>
          </cell>
          <cell r="B203">
            <v>31282</v>
          </cell>
        </row>
        <row r="204">
          <cell r="A204" t="str">
            <v>Forestry services</v>
          </cell>
          <cell r="B204">
            <v>31291</v>
          </cell>
        </row>
        <row r="205">
          <cell r="A205" t="str">
            <v>Fishing policy and administrative management</v>
          </cell>
          <cell r="B205">
            <v>31310</v>
          </cell>
        </row>
        <row r="206">
          <cell r="A206" t="str">
            <v>Fishery development</v>
          </cell>
          <cell r="B206">
            <v>31320</v>
          </cell>
        </row>
        <row r="207">
          <cell r="A207" t="str">
            <v>Fishery education/training</v>
          </cell>
          <cell r="B207">
            <v>31381</v>
          </cell>
        </row>
        <row r="208">
          <cell r="A208" t="str">
            <v>Fishery research</v>
          </cell>
          <cell r="B208">
            <v>31382</v>
          </cell>
        </row>
        <row r="209">
          <cell r="A209" t="str">
            <v>Fishery services</v>
          </cell>
          <cell r="B209">
            <v>31391</v>
          </cell>
        </row>
        <row r="210">
          <cell r="A210" t="str">
            <v>Industrial policy and administrative management</v>
          </cell>
          <cell r="B210">
            <v>32110</v>
          </cell>
        </row>
        <row r="211">
          <cell r="A211" t="str">
            <v>Industrial development</v>
          </cell>
          <cell r="B211">
            <v>32120</v>
          </cell>
        </row>
        <row r="212">
          <cell r="A212" t="str">
            <v>Small and medium-sized enterprises (SME) development</v>
          </cell>
          <cell r="B212">
            <v>32130</v>
          </cell>
        </row>
        <row r="213">
          <cell r="A213" t="str">
            <v>Cottage industries and handicraft</v>
          </cell>
          <cell r="B213">
            <v>32140</v>
          </cell>
        </row>
        <row r="214">
          <cell r="A214" t="str">
            <v>Agro-industries</v>
          </cell>
          <cell r="B214">
            <v>32161</v>
          </cell>
        </row>
        <row r="215">
          <cell r="A215" t="str">
            <v>Forest industries</v>
          </cell>
          <cell r="B215">
            <v>32162</v>
          </cell>
        </row>
        <row r="216">
          <cell r="A216" t="str">
            <v>Textiles, leather and substitutes</v>
          </cell>
          <cell r="B216">
            <v>32163</v>
          </cell>
        </row>
        <row r="217">
          <cell r="A217" t="str">
            <v>Chemicals</v>
          </cell>
          <cell r="B217">
            <v>32164</v>
          </cell>
        </row>
        <row r="218">
          <cell r="A218" t="str">
            <v>Fertilizer plants</v>
          </cell>
          <cell r="B218">
            <v>32165</v>
          </cell>
        </row>
        <row r="219">
          <cell r="A219" t="str">
            <v>Cement/lime/plaster</v>
          </cell>
          <cell r="B219">
            <v>32166</v>
          </cell>
        </row>
        <row r="220">
          <cell r="A220" t="str">
            <v>Energy manufacturing (fossil fuels)</v>
          </cell>
          <cell r="B220">
            <v>32167</v>
          </cell>
        </row>
        <row r="221">
          <cell r="A221" t="str">
            <v>Pharmaceutical production</v>
          </cell>
          <cell r="B221">
            <v>32168</v>
          </cell>
        </row>
        <row r="222">
          <cell r="A222" t="str">
            <v>Basic metal industries</v>
          </cell>
          <cell r="B222">
            <v>32169</v>
          </cell>
        </row>
        <row r="223">
          <cell r="A223" t="str">
            <v>Non-ferrous metal industries</v>
          </cell>
          <cell r="B223">
            <v>32170</v>
          </cell>
        </row>
        <row r="224">
          <cell r="A224" t="str">
            <v>Engineering</v>
          </cell>
          <cell r="B224">
            <v>32171</v>
          </cell>
        </row>
        <row r="225">
          <cell r="A225" t="str">
            <v>Transport equipment industry</v>
          </cell>
          <cell r="B225">
            <v>32172</v>
          </cell>
        </row>
        <row r="226">
          <cell r="A226" t="str">
            <v>Modern biofuels manufacturing</v>
          </cell>
          <cell r="B226">
            <v>32173</v>
          </cell>
        </row>
        <row r="227">
          <cell r="A227" t="str">
            <v>Clean cooking appliances manufacturing</v>
          </cell>
          <cell r="B227">
            <v>32174</v>
          </cell>
        </row>
        <row r="228">
          <cell r="A228" t="str">
            <v>Technological research and development</v>
          </cell>
          <cell r="B228">
            <v>32182</v>
          </cell>
        </row>
        <row r="229">
          <cell r="A229" t="str">
            <v>Mineral/mining policy and administrative management</v>
          </cell>
          <cell r="B229">
            <v>32210</v>
          </cell>
        </row>
        <row r="230">
          <cell r="A230" t="str">
            <v>Mineral prospection and exploration</v>
          </cell>
          <cell r="B230">
            <v>32220</v>
          </cell>
        </row>
        <row r="231">
          <cell r="A231" t="str">
            <v>Coal</v>
          </cell>
          <cell r="B231">
            <v>32261</v>
          </cell>
        </row>
        <row r="232">
          <cell r="A232" t="str">
            <v>Oil and gas (upstream)</v>
          </cell>
          <cell r="B232">
            <v>32262</v>
          </cell>
        </row>
        <row r="233">
          <cell r="A233" t="str">
            <v>Ferrous metals</v>
          </cell>
          <cell r="B233">
            <v>32263</v>
          </cell>
        </row>
        <row r="234">
          <cell r="A234" t="str">
            <v>Nonferrous metals</v>
          </cell>
          <cell r="B234">
            <v>32264</v>
          </cell>
        </row>
        <row r="235">
          <cell r="A235" t="str">
            <v>Precious metals/materials</v>
          </cell>
          <cell r="B235">
            <v>32265</v>
          </cell>
        </row>
        <row r="236">
          <cell r="A236" t="str">
            <v>Industrial minerals</v>
          </cell>
          <cell r="B236">
            <v>32266</v>
          </cell>
        </row>
        <row r="237">
          <cell r="A237" t="str">
            <v>Fertilizer minerals</v>
          </cell>
          <cell r="B237">
            <v>32267</v>
          </cell>
        </row>
        <row r="238">
          <cell r="A238" t="str">
            <v>Offshore minerals</v>
          </cell>
          <cell r="B238">
            <v>32268</v>
          </cell>
        </row>
        <row r="239">
          <cell r="A239" t="str">
            <v>Construction policy and administrative management</v>
          </cell>
          <cell r="B239">
            <v>32310</v>
          </cell>
        </row>
        <row r="240">
          <cell r="A240" t="str">
            <v>Trade policy and administrative management</v>
          </cell>
          <cell r="B240">
            <v>33110</v>
          </cell>
        </row>
        <row r="241">
          <cell r="A241" t="str">
            <v>Trade facilitation</v>
          </cell>
          <cell r="B241">
            <v>33120</v>
          </cell>
        </row>
        <row r="242">
          <cell r="A242" t="str">
            <v>Regional trade agreements (RTAs)</v>
          </cell>
          <cell r="B242">
            <v>33130</v>
          </cell>
        </row>
        <row r="243">
          <cell r="A243" t="str">
            <v>Multilateral trade negotiations</v>
          </cell>
          <cell r="B243">
            <v>33140</v>
          </cell>
        </row>
        <row r="244">
          <cell r="A244" t="str">
            <v>Trade-related adjustment</v>
          </cell>
          <cell r="B244">
            <v>33150</v>
          </cell>
        </row>
        <row r="245">
          <cell r="A245" t="str">
            <v>Trade education/training</v>
          </cell>
          <cell r="B245">
            <v>33181</v>
          </cell>
        </row>
        <row r="246">
          <cell r="A246" t="str">
            <v>Tourism policy and administrative management</v>
          </cell>
          <cell r="B246">
            <v>33210</v>
          </cell>
        </row>
        <row r="247">
          <cell r="A247" t="str">
            <v>Environmental policy and administrative management</v>
          </cell>
          <cell r="B247">
            <v>41010</v>
          </cell>
        </row>
        <row r="248">
          <cell r="A248" t="str">
            <v>Biosphere protection</v>
          </cell>
          <cell r="B248">
            <v>41020</v>
          </cell>
        </row>
        <row r="249">
          <cell r="A249" t="str">
            <v>Bio-diversity</v>
          </cell>
          <cell r="B249">
            <v>41030</v>
          </cell>
        </row>
        <row r="250">
          <cell r="A250" t="str">
            <v>Site preservation</v>
          </cell>
          <cell r="B250">
            <v>41040</v>
          </cell>
        </row>
        <row r="251">
          <cell r="A251" t="str">
            <v>Environmental education/training</v>
          </cell>
          <cell r="B251">
            <v>41081</v>
          </cell>
        </row>
        <row r="252">
          <cell r="A252" t="str">
            <v>Environmental research</v>
          </cell>
          <cell r="B252">
            <v>41082</v>
          </cell>
        </row>
        <row r="253">
          <cell r="A253" t="str">
            <v>Multisector aid</v>
          </cell>
          <cell r="B253">
            <v>43010</v>
          </cell>
        </row>
        <row r="254">
          <cell r="A254" t="str">
            <v>Urban development and management</v>
          </cell>
          <cell r="B254">
            <v>43030</v>
          </cell>
        </row>
        <row r="255">
          <cell r="A255" t="str">
            <v>Urban land policy and management</v>
          </cell>
          <cell r="B255">
            <v>43031</v>
          </cell>
        </row>
        <row r="256">
          <cell r="A256" t="str">
            <v>Urban development</v>
          </cell>
          <cell r="B256">
            <v>43032</v>
          </cell>
        </row>
        <row r="257">
          <cell r="A257" t="str">
            <v>Rural development</v>
          </cell>
          <cell r="B257">
            <v>43040</v>
          </cell>
        </row>
        <row r="258">
          <cell r="A258" t="str">
            <v>Rural land policy and management</v>
          </cell>
          <cell r="B258">
            <v>43041</v>
          </cell>
        </row>
        <row r="259">
          <cell r="A259" t="str">
            <v>Rural development</v>
          </cell>
          <cell r="B259">
            <v>43042</v>
          </cell>
        </row>
        <row r="260">
          <cell r="A260" t="str">
            <v>Non-agricultural alternative development</v>
          </cell>
          <cell r="B260">
            <v>43050</v>
          </cell>
        </row>
        <row r="261">
          <cell r="A261" t="str">
            <v>Disaster Risk Reduction</v>
          </cell>
          <cell r="B261">
            <v>43060</v>
          </cell>
        </row>
        <row r="262">
          <cell r="A262" t="str">
            <v>Food security policy and administrative management</v>
          </cell>
          <cell r="B262">
            <v>43071</v>
          </cell>
        </row>
        <row r="263">
          <cell r="A263" t="str">
            <v xml:space="preserve">Household food security programmes </v>
          </cell>
          <cell r="B263">
            <v>43072</v>
          </cell>
        </row>
        <row r="264">
          <cell r="A264" t="str">
            <v>Food safety and quality</v>
          </cell>
          <cell r="B264">
            <v>43073</v>
          </cell>
        </row>
        <row r="265">
          <cell r="A265" t="str">
            <v>Multisector education/training</v>
          </cell>
          <cell r="B265">
            <v>43081</v>
          </cell>
        </row>
        <row r="266">
          <cell r="A266" t="str">
            <v>Research/scientific institutions</v>
          </cell>
          <cell r="B266">
            <v>43082</v>
          </cell>
        </row>
        <row r="267">
          <cell r="A267" t="str">
            <v>General budget support-related aid</v>
          </cell>
          <cell r="B267">
            <v>51010</v>
          </cell>
        </row>
        <row r="268">
          <cell r="A268" t="str">
            <v>Food assistance</v>
          </cell>
          <cell r="B268">
            <v>52010</v>
          </cell>
        </row>
        <row r="269">
          <cell r="A269" t="str">
            <v>Import support (capital goods)</v>
          </cell>
          <cell r="B269">
            <v>53030</v>
          </cell>
        </row>
        <row r="270">
          <cell r="A270" t="str">
            <v>Import support (commodities)</v>
          </cell>
          <cell r="B270">
            <v>53040</v>
          </cell>
        </row>
        <row r="271">
          <cell r="A271" t="str">
            <v>Action relating to debt</v>
          </cell>
          <cell r="B271">
            <v>60010</v>
          </cell>
        </row>
        <row r="272">
          <cell r="A272" t="str">
            <v>Debt forgiveness</v>
          </cell>
          <cell r="B272">
            <v>60020</v>
          </cell>
        </row>
        <row r="273">
          <cell r="A273" t="str">
            <v>Relief of multilateral debt</v>
          </cell>
          <cell r="B273">
            <v>60030</v>
          </cell>
        </row>
        <row r="274">
          <cell r="A274" t="str">
            <v>Rescheduling and refinancing</v>
          </cell>
          <cell r="B274">
            <v>60040</v>
          </cell>
        </row>
        <row r="275">
          <cell r="A275" t="str">
            <v>Debt for development swap</v>
          </cell>
          <cell r="B275">
            <v>60061</v>
          </cell>
        </row>
        <row r="276">
          <cell r="A276" t="str">
            <v>Other debt swap</v>
          </cell>
          <cell r="B276">
            <v>60062</v>
          </cell>
        </row>
        <row r="277">
          <cell r="A277" t="str">
            <v>Debt buy-back</v>
          </cell>
          <cell r="B277">
            <v>60063</v>
          </cell>
        </row>
        <row r="278">
          <cell r="A278" t="str">
            <v xml:space="preserve">Material relief assistance and services </v>
          </cell>
          <cell r="B278">
            <v>72010</v>
          </cell>
        </row>
        <row r="279">
          <cell r="A279" t="str">
            <v>Basic Health Care Services in Emergencies</v>
          </cell>
          <cell r="B279">
            <v>72011</v>
          </cell>
        </row>
        <row r="280">
          <cell r="A280" t="str">
            <v>Education in emergencies</v>
          </cell>
          <cell r="B280">
            <v>72012</v>
          </cell>
        </row>
        <row r="281">
          <cell r="A281" t="str">
            <v>Emergency food assistance</v>
          </cell>
          <cell r="B281">
            <v>72040</v>
          </cell>
        </row>
        <row r="282">
          <cell r="A282" t="str">
            <v>Relief co-ordination and support services</v>
          </cell>
          <cell r="B282">
            <v>72050</v>
          </cell>
        </row>
        <row r="283">
          <cell r="A283" t="str">
            <v>Immediate post-emergency reconstruction and rehabilitation</v>
          </cell>
          <cell r="B283">
            <v>73010</v>
          </cell>
        </row>
        <row r="284">
          <cell r="A284" t="str">
            <v>Multi-hazard response preparedness</v>
          </cell>
          <cell r="B284">
            <v>74020</v>
          </cell>
        </row>
        <row r="285">
          <cell r="A285" t="str">
            <v>Administrative costs (non-sector allocable)</v>
          </cell>
          <cell r="B285">
            <v>91010</v>
          </cell>
        </row>
        <row r="286">
          <cell r="A286" t="str">
            <v>Refugees/asylum seekers  in donor countries (non-sector allocable)</v>
          </cell>
          <cell r="B286">
            <v>93010</v>
          </cell>
        </row>
        <row r="287">
          <cell r="A287" t="str">
            <v xml:space="preserve">Refugees/asylum seekers in donor countries - food and shelter </v>
          </cell>
          <cell r="B287">
            <v>93011</v>
          </cell>
        </row>
        <row r="288">
          <cell r="A288" t="str">
            <v>Refugees/asylum seekers in donor countries - training</v>
          </cell>
          <cell r="B288">
            <v>93012</v>
          </cell>
        </row>
        <row r="289">
          <cell r="A289" t="str">
            <v>Refugees/asylum seekers in donor countries - health</v>
          </cell>
          <cell r="B289">
            <v>93013</v>
          </cell>
        </row>
        <row r="290">
          <cell r="A290" t="str">
            <v>Refugees/asylum seekers in donor countries - other temporary sustenance</v>
          </cell>
          <cell r="B290">
            <v>93014</v>
          </cell>
        </row>
        <row r="291">
          <cell r="A291" t="str">
            <v>Refugees/asylum seekers in donor countries - voluntary repatriation</v>
          </cell>
          <cell r="B291">
            <v>93015</v>
          </cell>
        </row>
        <row r="292">
          <cell r="A292" t="str">
            <v>Refugees/asylum seekers in donor countries - transport</v>
          </cell>
          <cell r="B292">
            <v>93016</v>
          </cell>
        </row>
        <row r="293">
          <cell r="A293" t="str">
            <v>Refugees/asylum seekers in donor countries - rescue at sea</v>
          </cell>
          <cell r="B293">
            <v>93017</v>
          </cell>
        </row>
        <row r="294">
          <cell r="A294" t="str">
            <v>Refugees/asylum seekers in donor countries - administrative costs</v>
          </cell>
          <cell r="B294">
            <v>93018</v>
          </cell>
        </row>
        <row r="295">
          <cell r="A295" t="str">
            <v>Sectors not specified</v>
          </cell>
          <cell r="B295">
            <v>99810</v>
          </cell>
        </row>
        <row r="296">
          <cell r="A296" t="str">
            <v>Promotion of development awareness (non-sector allocable)</v>
          </cell>
          <cell r="B296">
            <v>99820</v>
          </cell>
        </row>
      </sheetData>
      <sheetData sheetId="2">
        <row r="6">
          <cell r="C6" t="str">
            <v>Education policy and administrative management</v>
          </cell>
        </row>
        <row r="7">
          <cell r="C7" t="str">
            <v>Education facilities and training</v>
          </cell>
        </row>
        <row r="8">
          <cell r="C8" t="str">
            <v>Teacher training</v>
          </cell>
        </row>
        <row r="9">
          <cell r="C9" t="str">
            <v>Educational research</v>
          </cell>
        </row>
        <row r="10">
          <cell r="C10" t="str">
            <v>Primary education</v>
          </cell>
        </row>
        <row r="11">
          <cell r="C11" t="str">
            <v>Basic life skills for youth and adults</v>
          </cell>
        </row>
        <row r="12">
          <cell r="C12" t="str">
            <v>Early childhood education</v>
          </cell>
        </row>
        <row r="13">
          <cell r="C13" t="str">
            <v>Secondary education</v>
          </cell>
        </row>
        <row r="14">
          <cell r="C14" t="str">
            <v>Vocational training</v>
          </cell>
        </row>
        <row r="15">
          <cell r="C15" t="str">
            <v>Higher education</v>
          </cell>
        </row>
        <row r="16">
          <cell r="C16" t="str">
            <v>Advanced technical and managerial training</v>
          </cell>
        </row>
        <row r="18">
          <cell r="C18" t="str">
            <v>Health policy and administrative management</v>
          </cell>
        </row>
        <row r="19">
          <cell r="C19" t="str">
            <v>Medical education/training</v>
          </cell>
        </row>
        <row r="20">
          <cell r="C20" t="str">
            <v>Medical research</v>
          </cell>
        </row>
        <row r="21">
          <cell r="C21" t="str">
            <v>Medical services</v>
          </cell>
        </row>
        <row r="22">
          <cell r="C22" t="str">
            <v>Basic health care</v>
          </cell>
        </row>
        <row r="23">
          <cell r="C23" t="str">
            <v>Basic health infrastructure</v>
          </cell>
        </row>
        <row r="24">
          <cell r="C24" t="str">
            <v>Basic nutrition</v>
          </cell>
        </row>
        <row r="25">
          <cell r="C25" t="str">
            <v>Infectious disease control</v>
          </cell>
        </row>
        <row r="26">
          <cell r="C26" t="str">
            <v>Health education</v>
          </cell>
        </row>
        <row r="27">
          <cell r="C27" t="str">
            <v>Malaria control</v>
          </cell>
        </row>
        <row r="28">
          <cell r="C28" t="str">
            <v>Tuberculosis control</v>
          </cell>
        </row>
        <row r="29">
          <cell r="C29" t="str">
            <v>Health personnel development</v>
          </cell>
        </row>
        <row r="30">
          <cell r="C30" t="str">
            <v>NCDs control, general</v>
          </cell>
        </row>
        <row r="31">
          <cell r="C31" t="str">
            <v>Control of harmful use of alcohol and drugs</v>
          </cell>
        </row>
        <row r="32">
          <cell r="C32" t="str">
            <v>Other prevention and treatment of NCDs</v>
          </cell>
        </row>
        <row r="33">
          <cell r="C33" t="str">
            <v>Population policy and administrative management</v>
          </cell>
        </row>
        <row r="34">
          <cell r="C34" t="str">
            <v>Reproductive health care</v>
          </cell>
        </row>
        <row r="35">
          <cell r="C35" t="str">
            <v>Family planning</v>
          </cell>
        </row>
        <row r="36">
          <cell r="C36" t="str">
            <v>Std control including HIV/AIDS</v>
          </cell>
        </row>
        <row r="37">
          <cell r="C37" t="str">
            <v>Personnel development for population and reproductive health</v>
          </cell>
        </row>
        <row r="39">
          <cell r="C39" t="str">
            <v>Water sector policy and administrative management</v>
          </cell>
        </row>
        <row r="40">
          <cell r="C40" t="str">
            <v>Water resources conservation (including data collection)</v>
          </cell>
        </row>
        <row r="41">
          <cell r="C41" t="str">
            <v>Water supply and sanitation - large systems</v>
          </cell>
        </row>
        <row r="42">
          <cell r="C42" t="str">
            <v>Water supply - large systems</v>
          </cell>
        </row>
        <row r="43">
          <cell r="C43" t="str">
            <v>Sanitation - large systems</v>
          </cell>
        </row>
        <row r="44">
          <cell r="C44" t="str">
            <v>Basic drinking water supply and basic sanitation</v>
          </cell>
        </row>
        <row r="45">
          <cell r="C45" t="str">
            <v>Basic drinking water supply</v>
          </cell>
        </row>
        <row r="46">
          <cell r="C46" t="str">
            <v>Basic sanitation</v>
          </cell>
        </row>
        <row r="47">
          <cell r="C47" t="str">
            <v>River basins development</v>
          </cell>
        </row>
        <row r="48">
          <cell r="C48" t="str">
            <v>Waste management/disposal</v>
          </cell>
        </row>
        <row r="49">
          <cell r="C49" t="str">
            <v>Education and training in water supply and sanitation</v>
          </cell>
        </row>
        <row r="51">
          <cell r="C51" t="str">
            <v>Public sector policy and administrative management</v>
          </cell>
        </row>
        <row r="52">
          <cell r="C52" t="str">
            <v>Public finance management</v>
          </cell>
        </row>
        <row r="53">
          <cell r="C53" t="str">
            <v>Tax policy and tax administration support</v>
          </cell>
        </row>
        <row r="54">
          <cell r="C54" t="str">
            <v>Decentralisation and support to subnational government</v>
          </cell>
        </row>
        <row r="55">
          <cell r="C55" t="str">
            <v>Anti-corruption organisations and institutions</v>
          </cell>
        </row>
        <row r="56">
          <cell r="C56" t="str">
            <v>Domestic revenue mobilisation</v>
          </cell>
        </row>
        <row r="57">
          <cell r="C57" t="str">
            <v>Public Procurement</v>
          </cell>
        </row>
        <row r="58">
          <cell r="C58" t="str">
            <v>Legal and judicial development</v>
          </cell>
        </row>
        <row r="59">
          <cell r="C59" t="str">
            <v>Macroeconomic policy</v>
          </cell>
        </row>
        <row r="60">
          <cell r="C60" t="str">
            <v>Democratic participation and civil society</v>
          </cell>
        </row>
        <row r="61">
          <cell r="C61" t="str">
            <v>Elections</v>
          </cell>
        </row>
        <row r="62">
          <cell r="C62" t="str">
            <v>Legislatures and political parties</v>
          </cell>
        </row>
        <row r="63">
          <cell r="C63" t="str">
            <v>Media and free flow of information</v>
          </cell>
        </row>
        <row r="64">
          <cell r="C64" t="str">
            <v>Human rights</v>
          </cell>
        </row>
        <row r="65">
          <cell r="C65" t="str">
            <v>Women's equality organisations and institutions</v>
          </cell>
        </row>
        <row r="66">
          <cell r="C66" t="str">
            <v>Ending violence against women and girls</v>
          </cell>
        </row>
        <row r="67">
          <cell r="C67" t="str">
            <v>Facilitation of orderly, safe, regular and responsible migration and mobility</v>
          </cell>
        </row>
        <row r="68">
          <cell r="C68" t="str">
            <v>Security system management and reform</v>
          </cell>
        </row>
        <row r="69">
          <cell r="C69" t="str">
            <v>Civilian peace-building, conflict prevention and resolution</v>
          </cell>
        </row>
        <row r="70">
          <cell r="C70" t="str">
            <v>Participation in international peacekeeping operations</v>
          </cell>
        </row>
        <row r="71">
          <cell r="C71" t="str">
            <v>Reintegration and SALW control</v>
          </cell>
        </row>
        <row r="72">
          <cell r="C72" t="str">
            <v>Removal of land mines and explosive remnants of war</v>
          </cell>
        </row>
        <row r="73">
          <cell r="C73" t="str">
            <v>Child soldiers (prevention and demobilisation)</v>
          </cell>
        </row>
        <row r="75">
          <cell r="C75" t="str">
            <v>Social Protection</v>
          </cell>
        </row>
        <row r="76">
          <cell r="C76" t="str">
            <v>Employment policy and administrative management</v>
          </cell>
        </row>
        <row r="77">
          <cell r="C77" t="str">
            <v>Housing policy and administrative management</v>
          </cell>
        </row>
        <row r="78">
          <cell r="C78" t="str">
            <v>Low-cost housing</v>
          </cell>
        </row>
        <row r="79">
          <cell r="C79" t="str">
            <v>Multisector aid for basic social services</v>
          </cell>
        </row>
        <row r="80">
          <cell r="C80" t="str">
            <v>Labour Rights</v>
          </cell>
        </row>
        <row r="81">
          <cell r="C81" t="str">
            <v>Social Dialogue</v>
          </cell>
        </row>
        <row r="82">
          <cell r="C82" t="str">
            <v>Culture and recreation</v>
          </cell>
        </row>
        <row r="83">
          <cell r="C83" t="str">
            <v>Statistical capacity building</v>
          </cell>
        </row>
        <row r="84">
          <cell r="C84" t="str">
            <v>Narcotics control</v>
          </cell>
        </row>
        <row r="85">
          <cell r="C85" t="str">
            <v>Social mitigation of HIV/AIDS</v>
          </cell>
        </row>
        <row r="87">
          <cell r="C87" t="str">
            <v>Transport policy and administrative management</v>
          </cell>
        </row>
        <row r="88">
          <cell r="C88" t="str">
            <v>Road transport</v>
          </cell>
        </row>
        <row r="89">
          <cell r="C89" t="str">
            <v>Rail transport</v>
          </cell>
        </row>
        <row r="90">
          <cell r="C90" t="str">
            <v>Water transport</v>
          </cell>
        </row>
        <row r="91">
          <cell r="C91" t="str">
            <v>Air transport</v>
          </cell>
        </row>
        <row r="92">
          <cell r="C92" t="str">
            <v>Storage</v>
          </cell>
        </row>
        <row r="93">
          <cell r="C93" t="str">
            <v>Education and training in transport and storage</v>
          </cell>
        </row>
        <row r="94">
          <cell r="C94" t="str">
            <v>Communications policy and administrative management</v>
          </cell>
        </row>
        <row r="95">
          <cell r="C95" t="str">
            <v>Telecommunications</v>
          </cell>
        </row>
        <row r="96">
          <cell r="C96" t="str">
            <v>Radio/television/print media</v>
          </cell>
        </row>
        <row r="97">
          <cell r="C97" t="str">
            <v>Information and communication technology (ICT)</v>
          </cell>
        </row>
        <row r="98">
          <cell r="C98" t="str">
            <v>Energy policy and administrative management</v>
          </cell>
        </row>
        <row r="99">
          <cell r="C99" t="str">
            <v>Energy generation, non-renewable sources, unspecified</v>
          </cell>
        </row>
        <row r="100">
          <cell r="C100" t="str">
            <v>Energy generation, renewable sources - multiple technologies</v>
          </cell>
        </row>
        <row r="101">
          <cell r="C101" t="str">
            <v>Electric power transmission and distribution (centralised grids)</v>
          </cell>
        </row>
        <row r="102">
          <cell r="C102" t="str">
            <v>Gas distribution</v>
          </cell>
        </row>
        <row r="103">
          <cell r="C103" t="str">
            <v>Oil-fired electric power plants</v>
          </cell>
        </row>
        <row r="104">
          <cell r="C104" t="str">
            <v>Natural gas-fired electric power plants</v>
          </cell>
        </row>
        <row r="105">
          <cell r="C105" t="str">
            <v>Coal-fired electric power plants</v>
          </cell>
        </row>
        <row r="106">
          <cell r="C106" t="str">
            <v>Nuclear energy electric power plants and nuclear safety</v>
          </cell>
        </row>
        <row r="107">
          <cell r="C107" t="str">
            <v>Hydro-electric power plants</v>
          </cell>
        </row>
        <row r="108">
          <cell r="C108" t="str">
            <v>Geothermal energy</v>
          </cell>
        </row>
        <row r="109">
          <cell r="C109" t="str">
            <v>Solar energy for centralised grids</v>
          </cell>
        </row>
        <row r="110">
          <cell r="C110" t="str">
            <v>Wind energy</v>
          </cell>
        </row>
        <row r="111">
          <cell r="C111" t="str">
            <v>Biofuel-fired power plants</v>
          </cell>
        </row>
        <row r="112">
          <cell r="C112" t="str">
            <v>District heating and cooling</v>
          </cell>
        </row>
        <row r="113">
          <cell r="C113" t="str">
            <v>Energy conservation and demand-side efficiency</v>
          </cell>
        </row>
        <row r="114">
          <cell r="C114" t="str">
            <v>Fossil fuel electric power plants with carbon capture and storage (CCS)</v>
          </cell>
        </row>
        <row r="115">
          <cell r="C115" t="str">
            <v>Hybrid energy electric power plants</v>
          </cell>
        </row>
        <row r="116">
          <cell r="C116" t="str">
            <v>Energy education/training</v>
          </cell>
        </row>
        <row r="117">
          <cell r="C117" t="str">
            <v>Energy research</v>
          </cell>
        </row>
        <row r="118">
          <cell r="C118" t="str">
            <v>Financial policy &amp; administrative management</v>
          </cell>
        </row>
        <row r="119">
          <cell r="C119" t="str">
            <v>Monetary institutions</v>
          </cell>
        </row>
        <row r="120">
          <cell r="C120" t="str">
            <v>Formal sector financial intermediaries</v>
          </cell>
        </row>
        <row r="121">
          <cell r="C121" t="str">
            <v>Informal/semi-formal financial intermediaries</v>
          </cell>
        </row>
        <row r="122">
          <cell r="C122" t="str">
            <v>Remittance facilitation, promotion and optimisation</v>
          </cell>
        </row>
        <row r="123">
          <cell r="C123" t="str">
            <v>Education/training in banking and financial services</v>
          </cell>
        </row>
        <row r="124">
          <cell r="C124" t="str">
            <v>Business Policy and Administration</v>
          </cell>
        </row>
        <row r="125">
          <cell r="C125" t="str">
            <v>Privatisation</v>
          </cell>
        </row>
        <row r="126">
          <cell r="C126" t="str">
            <v>Business development services</v>
          </cell>
        </row>
        <row r="127">
          <cell r="C127" t="str">
            <v>Responsible Business Conduct</v>
          </cell>
        </row>
        <row r="129">
          <cell r="C129" t="str">
            <v>Agricultural policy &amp; administrative management</v>
          </cell>
        </row>
        <row r="130">
          <cell r="C130" t="str">
            <v>Agricultural development</v>
          </cell>
        </row>
        <row r="131">
          <cell r="C131" t="str">
            <v>Agricultural land resources</v>
          </cell>
        </row>
        <row r="132">
          <cell r="C132" t="str">
            <v>Agricultural water resources</v>
          </cell>
        </row>
        <row r="133">
          <cell r="C133" t="str">
            <v>Agricultural inputs</v>
          </cell>
        </row>
        <row r="134">
          <cell r="C134" t="str">
            <v>Food crop production</v>
          </cell>
        </row>
        <row r="135">
          <cell r="C135" t="str">
            <v>Industrial crops/export crops</v>
          </cell>
        </row>
        <row r="136">
          <cell r="C136" t="str">
            <v>Livestock</v>
          </cell>
        </row>
        <row r="137">
          <cell r="C137" t="str">
            <v>Agrarian reform</v>
          </cell>
        </row>
        <row r="138">
          <cell r="C138" t="str">
            <v>Agricultural alternative development</v>
          </cell>
        </row>
        <row r="139">
          <cell r="C139" t="str">
            <v>Agricultural extension</v>
          </cell>
        </row>
        <row r="140">
          <cell r="C140" t="str">
            <v>Agricultural education/training</v>
          </cell>
        </row>
        <row r="141">
          <cell r="C141" t="str">
            <v>Agricultural research</v>
          </cell>
        </row>
        <row r="142">
          <cell r="C142" t="str">
            <v>Agricultural services</v>
          </cell>
        </row>
        <row r="143">
          <cell r="C143" t="str">
            <v>Plant and post-harvest protection and pest control</v>
          </cell>
        </row>
        <row r="144">
          <cell r="C144" t="str">
            <v>Agricultural financial services</v>
          </cell>
        </row>
        <row r="145">
          <cell r="C145" t="str">
            <v>Agricultural co-operatives</v>
          </cell>
        </row>
        <row r="146">
          <cell r="C146" t="str">
            <v>Livestock/veterinary services</v>
          </cell>
        </row>
        <row r="147">
          <cell r="C147" t="str">
            <v>Forestry policy &amp; administrative management</v>
          </cell>
        </row>
        <row r="148">
          <cell r="C148" t="str">
            <v>Forestry development</v>
          </cell>
        </row>
        <row r="149">
          <cell r="C149" t="str">
            <v>Fuelwood/charcoal</v>
          </cell>
        </row>
        <row r="150">
          <cell r="C150" t="str">
            <v>Forestry education/training</v>
          </cell>
        </row>
        <row r="151">
          <cell r="C151" t="str">
            <v>Forestry research</v>
          </cell>
        </row>
        <row r="152">
          <cell r="C152" t="str">
            <v>Forestry services</v>
          </cell>
        </row>
        <row r="153">
          <cell r="C153" t="str">
            <v>Fishing policy and administrative management</v>
          </cell>
        </row>
        <row r="154">
          <cell r="C154" t="str">
            <v>Fishery development</v>
          </cell>
        </row>
        <row r="155">
          <cell r="C155" t="str">
            <v>Fishery education/training</v>
          </cell>
        </row>
        <row r="156">
          <cell r="C156" t="str">
            <v>Fishery research</v>
          </cell>
        </row>
        <row r="157">
          <cell r="C157" t="str">
            <v>Fishery services</v>
          </cell>
        </row>
        <row r="158">
          <cell r="C158" t="str">
            <v>Industrial policy and administrative management</v>
          </cell>
        </row>
        <row r="159">
          <cell r="C159" t="str">
            <v>Industrial development</v>
          </cell>
        </row>
        <row r="160">
          <cell r="C160" t="str">
            <v>Small and medium-sized enterprises (SME) development</v>
          </cell>
        </row>
        <row r="161">
          <cell r="C161" t="str">
            <v>Cottage industries and handicraft</v>
          </cell>
        </row>
        <row r="162">
          <cell r="C162" t="str">
            <v>Agro-industries</v>
          </cell>
        </row>
        <row r="163">
          <cell r="C163" t="str">
            <v>Forest industries</v>
          </cell>
        </row>
        <row r="164">
          <cell r="C164" t="str">
            <v>Textiles, leather and substitutes</v>
          </cell>
        </row>
        <row r="165">
          <cell r="C165" t="str">
            <v>Chemicals</v>
          </cell>
        </row>
        <row r="166">
          <cell r="C166" t="str">
            <v>Fertilizer plants</v>
          </cell>
        </row>
        <row r="167">
          <cell r="C167" t="str">
            <v>Cement/lime/plaster</v>
          </cell>
        </row>
        <row r="168">
          <cell r="C168" t="str">
            <v>Energy manufacturing (fossil fuels)</v>
          </cell>
        </row>
        <row r="169">
          <cell r="C169" t="str">
            <v>Pharmaceutical production</v>
          </cell>
        </row>
        <row r="170">
          <cell r="C170" t="str">
            <v>Basic metal industries</v>
          </cell>
        </row>
        <row r="171">
          <cell r="C171" t="str">
            <v>Non-ferrous metal industries</v>
          </cell>
        </row>
        <row r="172">
          <cell r="C172" t="str">
            <v>Engineering</v>
          </cell>
        </row>
        <row r="173">
          <cell r="C173" t="str">
            <v>Transport equipment industry</v>
          </cell>
        </row>
        <row r="174">
          <cell r="C174" t="str">
            <v>Technological research and development</v>
          </cell>
        </row>
        <row r="175">
          <cell r="C175" t="str">
            <v>Mineral/mining policy &amp; admin. mgmt</v>
          </cell>
        </row>
        <row r="176">
          <cell r="C176" t="str">
            <v>Mineral prospection and exploration</v>
          </cell>
        </row>
        <row r="177">
          <cell r="C177" t="str">
            <v>Coal</v>
          </cell>
        </row>
        <row r="178">
          <cell r="C178" t="str">
            <v>Oil and gas (upstream)</v>
          </cell>
        </row>
        <row r="179">
          <cell r="C179" t="str">
            <v>Ferrous metals</v>
          </cell>
        </row>
        <row r="180">
          <cell r="C180" t="str">
            <v>Non-ferrous metals</v>
          </cell>
        </row>
        <row r="181">
          <cell r="C181" t="str">
            <v>Precious metals/materials</v>
          </cell>
        </row>
        <row r="182">
          <cell r="C182" t="str">
            <v>Industrial minerals</v>
          </cell>
        </row>
        <row r="183">
          <cell r="C183" t="str">
            <v>Fertilizer minerals</v>
          </cell>
        </row>
        <row r="184">
          <cell r="C184" t="str">
            <v>Off-shore minerals</v>
          </cell>
        </row>
        <row r="185">
          <cell r="C185" t="str">
            <v>Construction policy and administrative management</v>
          </cell>
        </row>
        <row r="186">
          <cell r="C186" t="str">
            <v>Trade policy and admin. management</v>
          </cell>
        </row>
        <row r="187">
          <cell r="C187" t="str">
            <v>Trade facilitation</v>
          </cell>
        </row>
        <row r="188">
          <cell r="C188" t="str">
            <v>Regional trade agreements (RTAs)</v>
          </cell>
        </row>
        <row r="189">
          <cell r="C189" t="str">
            <v>Multilateral trade negotiations</v>
          </cell>
        </row>
        <row r="190">
          <cell r="C190" t="str">
            <v>Trade-related adjustment</v>
          </cell>
        </row>
        <row r="191">
          <cell r="C191" t="str">
            <v>Trade education/training</v>
          </cell>
        </row>
        <row r="192">
          <cell r="C192" t="str">
            <v>Tourism policy and administrative management</v>
          </cell>
        </row>
        <row r="194">
          <cell r="C194" t="str">
            <v>Environmental policy and administrative management</v>
          </cell>
        </row>
        <row r="195">
          <cell r="C195" t="str">
            <v>Biosphere protection</v>
          </cell>
        </row>
        <row r="196">
          <cell r="C196" t="str">
            <v>Bio-diversity</v>
          </cell>
        </row>
        <row r="197">
          <cell r="C197" t="str">
            <v>Site preservation</v>
          </cell>
        </row>
        <row r="198">
          <cell r="C198" t="str">
            <v>Flood prevention/control</v>
          </cell>
        </row>
        <row r="199">
          <cell r="C199" t="str">
            <v>Environmental education/training</v>
          </cell>
        </row>
        <row r="200">
          <cell r="C200" t="str">
            <v>Environmental research</v>
          </cell>
        </row>
        <row r="201">
          <cell r="C201" t="str">
            <v>Multisector aid</v>
          </cell>
        </row>
        <row r="202">
          <cell r="C202" t="str">
            <v>Urban development and management</v>
          </cell>
        </row>
        <row r="203">
          <cell r="C203" t="str">
            <v>Rural development</v>
          </cell>
        </row>
        <row r="204">
          <cell r="C204" t="str">
            <v>Non-agricultural alternative development</v>
          </cell>
        </row>
        <row r="205">
          <cell r="C205" t="str">
            <v>Disaster Risk Reduction</v>
          </cell>
        </row>
        <row r="206">
          <cell r="C206" t="str">
            <v>Food security policy and administrative management</v>
          </cell>
        </row>
        <row r="207">
          <cell r="C207" t="str">
            <v xml:space="preserve">Household food security programmes </v>
          </cell>
        </row>
        <row r="208">
          <cell r="C208" t="str">
            <v>Food safety and quality</v>
          </cell>
        </row>
        <row r="209">
          <cell r="C209" t="str">
            <v>Multisector education/training</v>
          </cell>
        </row>
        <row r="210">
          <cell r="C210" t="str">
            <v>Research/scientific institutions</v>
          </cell>
        </row>
        <row r="212">
          <cell r="C212" t="str">
            <v>General budget support-related aid</v>
          </cell>
        </row>
        <row r="213">
          <cell r="C213" t="str">
            <v>Food assistance</v>
          </cell>
        </row>
        <row r="215">
          <cell r="C215" t="str">
            <v>Action relating to debt</v>
          </cell>
        </row>
        <row r="216">
          <cell r="C216" t="str">
            <v>Debt forgiveness</v>
          </cell>
        </row>
        <row r="217">
          <cell r="C217" t="str">
            <v>Relief of multilateral debt</v>
          </cell>
        </row>
        <row r="219">
          <cell r="C219" t="str">
            <v>Material relief assistance and services</v>
          </cell>
        </row>
        <row r="220">
          <cell r="C220" t="str">
            <v>Emergency food assistance</v>
          </cell>
        </row>
        <row r="221">
          <cell r="C221" t="str">
            <v>Relief co-ordination; protection and support services</v>
          </cell>
        </row>
        <row r="222">
          <cell r="C222" t="str">
            <v>Immediate post-emergency reconstruction and rehabilitation</v>
          </cell>
        </row>
        <row r="223">
          <cell r="C223" t="str">
            <v>Disaster prevention and preparedness</v>
          </cell>
        </row>
        <row r="224">
          <cell r="C224" t="str">
            <v>Multi-hazard response preparedness</v>
          </cell>
        </row>
        <row r="227">
          <cell r="C227" t="str">
            <v>Administrative costs (non-sector allocable)</v>
          </cell>
        </row>
        <row r="229">
          <cell r="C229" t="str">
            <v>Refugees in donor countries (non-sector allocable)</v>
          </cell>
        </row>
        <row r="231">
          <cell r="C231" t="str">
            <v>Sectors not specified</v>
          </cell>
        </row>
        <row r="232">
          <cell r="C232" t="str">
            <v>Promotion of development awareness (non-sector allocable)</v>
          </cell>
        </row>
      </sheetData>
      <sheetData sheetId="3">
        <row r="1">
          <cell r="A1" t="str">
            <v>Row Labels</v>
          </cell>
          <cell r="B1">
            <v>2010</v>
          </cell>
          <cell r="C1">
            <v>2011</v>
          </cell>
          <cell r="D1">
            <v>2012</v>
          </cell>
          <cell r="E1">
            <v>2013</v>
          </cell>
          <cell r="F1">
            <v>2014</v>
          </cell>
          <cell r="G1">
            <v>2015</v>
          </cell>
          <cell r="H1">
            <v>2016</v>
          </cell>
          <cell r="I1">
            <v>2017</v>
          </cell>
          <cell r="J1">
            <v>2018</v>
          </cell>
          <cell r="K1" t="str">
            <v>Sector Code</v>
          </cell>
        </row>
        <row r="2">
          <cell r="A2" t="str">
            <v>Action relating to debt</v>
          </cell>
          <cell r="B2">
            <v>2455.414672109699</v>
          </cell>
          <cell r="C2">
            <v>0</v>
          </cell>
          <cell r="D2">
            <v>0</v>
          </cell>
          <cell r="E2">
            <v>94.320423270071231</v>
          </cell>
          <cell r="F2">
            <v>82.211923338083409</v>
          </cell>
          <cell r="G2">
            <v>4.7310754420719707</v>
          </cell>
          <cell r="H2">
            <v>0</v>
          </cell>
          <cell r="K2">
            <v>60010</v>
          </cell>
        </row>
        <row r="3">
          <cell r="A3" t="str">
            <v>Administrative costs (non-sector allocable)</v>
          </cell>
          <cell r="B3">
            <v>88495.74189074579</v>
          </cell>
          <cell r="C3">
            <v>82650.21337966327</v>
          </cell>
          <cell r="D3">
            <v>82900.791685279386</v>
          </cell>
          <cell r="E3">
            <v>100874.12818159873</v>
          </cell>
          <cell r="F3">
            <v>98784.811704527732</v>
          </cell>
          <cell r="G3">
            <v>94141.663978837241</v>
          </cell>
          <cell r="H3">
            <v>91808.561209176929</v>
          </cell>
          <cell r="I3">
            <v>89218.26058405792</v>
          </cell>
          <cell r="J3">
            <v>93674.040958674857</v>
          </cell>
          <cell r="K3">
            <v>91010</v>
          </cell>
        </row>
        <row r="4">
          <cell r="A4" t="str">
            <v>Advanced technical and managerial training</v>
          </cell>
          <cell r="B4">
            <v>1815.7543933501775</v>
          </cell>
          <cell r="C4">
            <v>1495.5440661507801</v>
          </cell>
          <cell r="D4">
            <v>1116.8707609332644</v>
          </cell>
          <cell r="E4">
            <v>1746.5385051537089</v>
          </cell>
          <cell r="F4">
            <v>1240.2220356825305</v>
          </cell>
          <cell r="G4">
            <v>802.46335306229832</v>
          </cell>
          <cell r="H4">
            <v>927.68458019989112</v>
          </cell>
          <cell r="I4">
            <v>1683.9677802374267</v>
          </cell>
          <cell r="J4">
            <v>2023.7942815759902</v>
          </cell>
          <cell r="K4">
            <v>11430</v>
          </cell>
        </row>
        <row r="5">
          <cell r="A5" t="str">
            <v>Agrarian reform</v>
          </cell>
          <cell r="B5">
            <v>40.997471745881526</v>
          </cell>
          <cell r="C5">
            <v>36.974780379296128</v>
          </cell>
          <cell r="D5">
            <v>81.371328262391188</v>
          </cell>
          <cell r="E5">
            <v>287.546044205155</v>
          </cell>
          <cell r="F5">
            <v>183.1815080875412</v>
          </cell>
          <cell r="G5">
            <v>342.92513195865433</v>
          </cell>
          <cell r="H5">
            <v>683.80881878038304</v>
          </cell>
          <cell r="I5">
            <v>255.7577126485389</v>
          </cell>
          <cell r="J5">
            <v>505.9055534898784</v>
          </cell>
          <cell r="K5">
            <v>31164</v>
          </cell>
        </row>
        <row r="6">
          <cell r="A6" t="str">
            <v>Agricultural alternative development</v>
          </cell>
          <cell r="B6">
            <v>2736.8248380372206</v>
          </cell>
          <cell r="C6">
            <v>675.94758577092853</v>
          </cell>
          <cell r="D6">
            <v>469.96682409388285</v>
          </cell>
          <cell r="E6">
            <v>268.86679694454534</v>
          </cell>
          <cell r="F6">
            <v>1046.5639655345988</v>
          </cell>
          <cell r="G6">
            <v>634.13189722954053</v>
          </cell>
          <cell r="H6">
            <v>793.02147616236732</v>
          </cell>
          <cell r="I6">
            <v>501.23170214764309</v>
          </cell>
          <cell r="J6">
            <v>489.37526434304124</v>
          </cell>
          <cell r="K6">
            <v>31165</v>
          </cell>
        </row>
        <row r="7">
          <cell r="A7" t="str">
            <v>Agricultural co-operatives</v>
          </cell>
          <cell r="B7">
            <v>2538.7688066303017</v>
          </cell>
          <cell r="C7">
            <v>2622.83340112513</v>
          </cell>
          <cell r="D7">
            <v>2345.8524318828631</v>
          </cell>
          <cell r="E7">
            <v>3468.9538964709291</v>
          </cell>
          <cell r="F7">
            <v>5189.2269103865201</v>
          </cell>
          <cell r="G7">
            <v>3836.0558853372959</v>
          </cell>
          <cell r="H7">
            <v>4568.438082746743</v>
          </cell>
          <cell r="I7">
            <v>3784.2233534986185</v>
          </cell>
          <cell r="J7">
            <v>6140.1647762376851</v>
          </cell>
          <cell r="K7">
            <v>31194</v>
          </cell>
        </row>
        <row r="8">
          <cell r="A8" t="str">
            <v>Agricultural development</v>
          </cell>
          <cell r="B8">
            <v>34243.622408588832</v>
          </cell>
          <cell r="C8">
            <v>26736.112118059478</v>
          </cell>
          <cell r="D8">
            <v>13077.162411796973</v>
          </cell>
          <cell r="E8">
            <v>32481.121597449132</v>
          </cell>
          <cell r="F8">
            <v>37425.257705492011</v>
          </cell>
          <cell r="G8">
            <v>35183.018819554185</v>
          </cell>
          <cell r="H8">
            <v>40951.2144884265</v>
          </cell>
          <cell r="I8">
            <v>49393.258034745581</v>
          </cell>
          <cell r="J8">
            <v>45882.32795509047</v>
          </cell>
          <cell r="K8">
            <v>31120</v>
          </cell>
        </row>
        <row r="9">
          <cell r="A9" t="str">
            <v>Agricultural education/training</v>
          </cell>
          <cell r="B9">
            <v>1226.3279452184606</v>
          </cell>
          <cell r="C9">
            <v>1020.62721950796</v>
          </cell>
          <cell r="D9">
            <v>391.36655647612815</v>
          </cell>
          <cell r="E9">
            <v>1296.3070332165203</v>
          </cell>
          <cell r="F9">
            <v>651.3376694055039</v>
          </cell>
          <cell r="G9">
            <v>463.40672199507634</v>
          </cell>
          <cell r="H9">
            <v>930.79435339180282</v>
          </cell>
          <cell r="I9">
            <v>740.47694538487394</v>
          </cell>
          <cell r="J9">
            <v>1656.7365930004498</v>
          </cell>
          <cell r="K9">
            <v>31181</v>
          </cell>
        </row>
        <row r="10">
          <cell r="A10" t="str">
            <v>Agricultural extension</v>
          </cell>
          <cell r="B10">
            <v>5327.1008829998336</v>
          </cell>
          <cell r="C10">
            <v>3970.8435752295122</v>
          </cell>
          <cell r="D10">
            <v>1426.7572012991682</v>
          </cell>
          <cell r="E10">
            <v>3210.5913349751104</v>
          </cell>
          <cell r="F10">
            <v>5346.8458753455088</v>
          </cell>
          <cell r="G10">
            <v>2601.9743213877518</v>
          </cell>
          <cell r="H10">
            <v>5203.8449457574743</v>
          </cell>
          <cell r="I10">
            <v>3561.258836969118</v>
          </cell>
          <cell r="J10">
            <v>10338.166139846137</v>
          </cell>
          <cell r="K10">
            <v>31166</v>
          </cell>
        </row>
        <row r="11">
          <cell r="A11" t="str">
            <v>Agricultural financial services</v>
          </cell>
          <cell r="B11">
            <v>7917.7464227121882</v>
          </cell>
          <cell r="C11">
            <v>3361.5910850594305</v>
          </cell>
          <cell r="D11">
            <v>3909.0302641624621</v>
          </cell>
          <cell r="E11">
            <v>4602.2834569814258</v>
          </cell>
          <cell r="F11">
            <v>6225.414039519067</v>
          </cell>
          <cell r="G11">
            <v>5882.4770926628426</v>
          </cell>
          <cell r="H11">
            <v>14197.762259115563</v>
          </cell>
          <cell r="I11">
            <v>8580.0957996763082</v>
          </cell>
          <cell r="J11">
            <v>15299.166743326587</v>
          </cell>
          <cell r="K11">
            <v>31193</v>
          </cell>
        </row>
        <row r="12">
          <cell r="A12" t="str">
            <v>Agricultural inputs</v>
          </cell>
          <cell r="B12">
            <v>3161.3273507222375</v>
          </cell>
          <cell r="C12">
            <v>3277.8552377195256</v>
          </cell>
          <cell r="D12">
            <v>2478.0292062301546</v>
          </cell>
          <cell r="E12">
            <v>3272.119027426465</v>
          </cell>
          <cell r="F12">
            <v>6650.7333630520334</v>
          </cell>
          <cell r="G12">
            <v>3533.342369731065</v>
          </cell>
          <cell r="H12">
            <v>1382.7846202483659</v>
          </cell>
          <cell r="I12">
            <v>3774.5742013904328</v>
          </cell>
          <cell r="J12">
            <v>2955.8211374303128</v>
          </cell>
          <cell r="K12">
            <v>31150</v>
          </cell>
        </row>
        <row r="13">
          <cell r="A13" t="str">
            <v>Agricultural land resources</v>
          </cell>
          <cell r="B13">
            <v>8109.8287566716208</v>
          </cell>
          <cell r="C13">
            <v>10974.695594037212</v>
          </cell>
          <cell r="D13">
            <v>8469.3047433631546</v>
          </cell>
          <cell r="E13">
            <v>9395.7993771013771</v>
          </cell>
          <cell r="F13">
            <v>11439.27100302225</v>
          </cell>
          <cell r="G13">
            <v>11230.438867533847</v>
          </cell>
          <cell r="H13">
            <v>9974.3915112422692</v>
          </cell>
          <cell r="I13">
            <v>15619.679813759923</v>
          </cell>
          <cell r="J13">
            <v>16801.41796877954</v>
          </cell>
          <cell r="K13">
            <v>31130</v>
          </cell>
        </row>
        <row r="14">
          <cell r="A14" t="str">
            <v>Agricultural policy &amp; administrative management</v>
          </cell>
          <cell r="B14">
            <v>34787.945856510487</v>
          </cell>
          <cell r="C14">
            <v>40716.303555912789</v>
          </cell>
          <cell r="D14">
            <v>21994.428857830379</v>
          </cell>
          <cell r="E14">
            <v>31551.052097453281</v>
          </cell>
          <cell r="F14">
            <v>46712.234792516712</v>
          </cell>
          <cell r="G14">
            <v>43695.96074982862</v>
          </cell>
          <cell r="H14">
            <v>65200.120211931237</v>
          </cell>
          <cell r="I14">
            <v>48440.037152427205</v>
          </cell>
          <cell r="J14">
            <v>53625.720816871624</v>
          </cell>
          <cell r="K14" t="e">
            <v>#N/A</v>
          </cell>
        </row>
        <row r="15">
          <cell r="A15" t="str">
            <v>Agricultural research</v>
          </cell>
          <cell r="B15">
            <v>8407.9393327664948</v>
          </cell>
          <cell r="C15">
            <v>11803.72152267138</v>
          </cell>
          <cell r="D15">
            <v>7442.1518903113192</v>
          </cell>
          <cell r="E15">
            <v>14057.180562789157</v>
          </cell>
          <cell r="F15">
            <v>22103.910778382564</v>
          </cell>
          <cell r="G15">
            <v>12812.048634094757</v>
          </cell>
          <cell r="H15">
            <v>12865.25829422577</v>
          </cell>
          <cell r="I15">
            <v>10439.34926509616</v>
          </cell>
          <cell r="J15">
            <v>9595.3399169925324</v>
          </cell>
          <cell r="K15">
            <v>31182</v>
          </cell>
        </row>
        <row r="16">
          <cell r="A16" t="str">
            <v>Agricultural services</v>
          </cell>
          <cell r="B16">
            <v>2867.3606206171739</v>
          </cell>
          <cell r="C16">
            <v>5265.5951177555853</v>
          </cell>
          <cell r="D16">
            <v>2380.1299782810042</v>
          </cell>
          <cell r="E16">
            <v>6938.8651883348448</v>
          </cell>
          <cell r="F16">
            <v>9690.9964793020299</v>
          </cell>
          <cell r="G16">
            <v>7499.8877560018536</v>
          </cell>
          <cell r="H16">
            <v>7218.0144867437884</v>
          </cell>
          <cell r="I16">
            <v>11143.876025180514</v>
          </cell>
          <cell r="J16">
            <v>14786.196079827638</v>
          </cell>
          <cell r="K16">
            <v>31191</v>
          </cell>
        </row>
        <row r="17">
          <cell r="A17" t="str">
            <v>Agricultural water resources</v>
          </cell>
          <cell r="B17">
            <v>16647.671228248229</v>
          </cell>
          <cell r="C17">
            <v>19097.086940445151</v>
          </cell>
          <cell r="D17">
            <v>17861.911123782567</v>
          </cell>
          <cell r="E17">
            <v>29560.43648962364</v>
          </cell>
          <cell r="F17">
            <v>40471.082557034133</v>
          </cell>
          <cell r="G17">
            <v>34143.481752630956</v>
          </cell>
          <cell r="H17">
            <v>36355.402238480674</v>
          </cell>
          <cell r="I17">
            <v>40690.663769408486</v>
          </cell>
          <cell r="J17">
            <v>46446.162696892723</v>
          </cell>
          <cell r="K17">
            <v>31140</v>
          </cell>
        </row>
        <row r="18">
          <cell r="A18" t="str">
            <v>Agro-industries</v>
          </cell>
          <cell r="B18">
            <v>6429.6257100391194</v>
          </cell>
          <cell r="C18">
            <v>7188.808417153442</v>
          </cell>
          <cell r="D18">
            <v>2466.8927092083013</v>
          </cell>
          <cell r="E18">
            <v>4419.1513301146169</v>
          </cell>
          <cell r="F18">
            <v>6435.1850603024832</v>
          </cell>
          <cell r="G18">
            <v>4671.2767342126726</v>
          </cell>
          <cell r="H18">
            <v>4077.0942029995999</v>
          </cell>
          <cell r="I18">
            <v>10503.686526349602</v>
          </cell>
          <cell r="J18">
            <v>6150.7535110246536</v>
          </cell>
          <cell r="K18">
            <v>32161</v>
          </cell>
        </row>
        <row r="19">
          <cell r="A19" t="str">
            <v>Air transport</v>
          </cell>
          <cell r="B19">
            <v>6028.2545457596425</v>
          </cell>
          <cell r="C19">
            <v>6954.191780101939</v>
          </cell>
          <cell r="D19">
            <v>4816.3203230476302</v>
          </cell>
          <cell r="E19">
            <v>8845.3790498986418</v>
          </cell>
          <cell r="F19">
            <v>11352.418753750984</v>
          </cell>
          <cell r="G19">
            <v>10427.634586271794</v>
          </cell>
          <cell r="H19">
            <v>5974.6162862181709</v>
          </cell>
          <cell r="I19">
            <v>7182.5279462612798</v>
          </cell>
          <cell r="J19">
            <v>7387.0037234924839</v>
          </cell>
          <cell r="K19">
            <v>21050</v>
          </cell>
        </row>
        <row r="20">
          <cell r="A20" t="str">
            <v>Anti-corruption organisations and institutions</v>
          </cell>
          <cell r="B20">
            <v>2968.8204281536068</v>
          </cell>
          <cell r="C20">
            <v>3696.0664370772947</v>
          </cell>
          <cell r="D20">
            <v>2886.9093678347472</v>
          </cell>
          <cell r="E20">
            <v>4960.9344696371736</v>
          </cell>
          <cell r="F20">
            <v>8846.480664067205</v>
          </cell>
          <cell r="G20">
            <v>5834.0447332264439</v>
          </cell>
          <cell r="H20">
            <v>3030.4655532613078</v>
          </cell>
          <cell r="I20">
            <v>5551.9121428911185</v>
          </cell>
          <cell r="J20">
            <v>5314.4773027041183</v>
          </cell>
          <cell r="K20">
            <v>15113</v>
          </cell>
        </row>
        <row r="21">
          <cell r="A21" t="str">
            <v>Basic drinking water supply</v>
          </cell>
          <cell r="B21">
            <v>7628.5965254881448</v>
          </cell>
          <cell r="C21">
            <v>8441.3227264256093</v>
          </cell>
          <cell r="D21">
            <v>7958.861159824919</v>
          </cell>
          <cell r="E21">
            <v>11992.913367704075</v>
          </cell>
          <cell r="F21">
            <v>13649.466685106623</v>
          </cell>
          <cell r="G21">
            <v>6907.7543487668736</v>
          </cell>
          <cell r="H21">
            <v>10536.826818313311</v>
          </cell>
          <cell r="I21">
            <v>5382.3162731675411</v>
          </cell>
          <cell r="J21">
            <v>5783.5147059941355</v>
          </cell>
          <cell r="K21">
            <v>14031</v>
          </cell>
        </row>
        <row r="22">
          <cell r="A22" t="str">
            <v>Basic drinking water supply and basic sanitation</v>
          </cell>
          <cell r="B22">
            <v>15056.983318544882</v>
          </cell>
          <cell r="C22">
            <v>9636.6161868779036</v>
          </cell>
          <cell r="D22">
            <v>10602.462575526504</v>
          </cell>
          <cell r="E22">
            <v>18821.821713707592</v>
          </cell>
          <cell r="F22">
            <v>25068.023957294721</v>
          </cell>
          <cell r="G22">
            <v>18062.755269643854</v>
          </cell>
          <cell r="H22">
            <v>18422.434910312477</v>
          </cell>
          <cell r="I22">
            <v>13117.867640645261</v>
          </cell>
          <cell r="J22">
            <v>20197.58521444392</v>
          </cell>
          <cell r="K22">
            <v>14030</v>
          </cell>
        </row>
        <row r="23">
          <cell r="A23" t="str">
            <v>Basic health care</v>
          </cell>
          <cell r="B23">
            <v>54269.499621638759</v>
          </cell>
          <cell r="C23">
            <v>86567.931331326719</v>
          </cell>
          <cell r="D23">
            <v>144959.30670388255</v>
          </cell>
          <cell r="E23">
            <v>297035.3366513995</v>
          </cell>
          <cell r="F23">
            <v>281484.23981334816</v>
          </cell>
          <cell r="G23">
            <v>267022.02750928479</v>
          </cell>
          <cell r="H23">
            <v>207914.98068604962</v>
          </cell>
          <cell r="I23">
            <v>202356.97073443606</v>
          </cell>
          <cell r="J23">
            <v>217071.09158043042</v>
          </cell>
          <cell r="K23">
            <v>12220</v>
          </cell>
        </row>
        <row r="24">
          <cell r="A24" t="str">
            <v>Basic health infrastructure</v>
          </cell>
          <cell r="B24">
            <v>2654.2191092439953</v>
          </cell>
          <cell r="C24">
            <v>2938.3496514997205</v>
          </cell>
          <cell r="D24">
            <v>2119.1896068409092</v>
          </cell>
          <cell r="E24">
            <v>7240.710249526659</v>
          </cell>
          <cell r="F24">
            <v>6107.5673048902509</v>
          </cell>
          <cell r="G24">
            <v>5596.8674680716731</v>
          </cell>
          <cell r="H24">
            <v>9922.5867874846263</v>
          </cell>
          <cell r="I24">
            <v>25046.837929076275</v>
          </cell>
          <cell r="J24">
            <v>11216.262066280446</v>
          </cell>
          <cell r="K24">
            <v>12230</v>
          </cell>
        </row>
        <row r="25">
          <cell r="A25" t="str">
            <v>Basic life skills for youth and adults</v>
          </cell>
          <cell r="B25">
            <v>2138.4196234632818</v>
          </cell>
          <cell r="C25">
            <v>3013.0319370354364</v>
          </cell>
          <cell r="D25">
            <v>3007.263451157718</v>
          </cell>
          <cell r="E25">
            <v>5433.2833684102434</v>
          </cell>
          <cell r="F25">
            <v>6202.3260550495243</v>
          </cell>
          <cell r="G25">
            <v>7175.9921221795612</v>
          </cell>
          <cell r="H25">
            <v>6679.9523245284272</v>
          </cell>
          <cell r="I25">
            <v>6521.3893247996575</v>
          </cell>
          <cell r="J25">
            <v>9394.1863907863917</v>
          </cell>
          <cell r="K25">
            <v>11230</v>
          </cell>
        </row>
        <row r="26">
          <cell r="A26" t="str">
            <v>Basic metal industries</v>
          </cell>
          <cell r="B26">
            <v>0</v>
          </cell>
          <cell r="C26">
            <v>0</v>
          </cell>
          <cell r="D26">
            <v>1611.4729650843119</v>
          </cell>
          <cell r="E26">
            <v>0</v>
          </cell>
          <cell r="F26">
            <v>0</v>
          </cell>
          <cell r="G26">
            <v>0</v>
          </cell>
          <cell r="H26">
            <v>54.496537825930531</v>
          </cell>
          <cell r="I26">
            <v>50.358097070598376</v>
          </cell>
          <cell r="J26">
            <v>47.211661373452102</v>
          </cell>
          <cell r="K26">
            <v>32169</v>
          </cell>
        </row>
        <row r="27">
          <cell r="A27" t="str">
            <v>Basic nutrition</v>
          </cell>
          <cell r="B27">
            <v>5201.480919088096</v>
          </cell>
          <cell r="C27">
            <v>9006.7983018685627</v>
          </cell>
          <cell r="D27">
            <v>6372.9919007362287</v>
          </cell>
          <cell r="E27">
            <v>12342.595495521331</v>
          </cell>
          <cell r="F27">
            <v>21876.533794535473</v>
          </cell>
          <cell r="G27">
            <v>18836.278661748169</v>
          </cell>
          <cell r="H27">
            <v>28425.822059455197</v>
          </cell>
          <cell r="I27">
            <v>35760.86649242288</v>
          </cell>
          <cell r="J27">
            <v>39409.723635313392</v>
          </cell>
          <cell r="K27">
            <v>12240</v>
          </cell>
        </row>
        <row r="28">
          <cell r="A28" t="str">
            <v>Basic sanitation</v>
          </cell>
          <cell r="B28">
            <v>5892.5408274969013</v>
          </cell>
          <cell r="C28">
            <v>3042.0050358096605</v>
          </cell>
          <cell r="D28">
            <v>4366.7467849716604</v>
          </cell>
          <cell r="E28">
            <v>3258.2632667257258</v>
          </cell>
          <cell r="F28">
            <v>6273.5198807818633</v>
          </cell>
          <cell r="G28">
            <v>3553.3374660241971</v>
          </cell>
          <cell r="H28">
            <v>4582.1363654494562</v>
          </cell>
          <cell r="I28">
            <v>3490.0824871949981</v>
          </cell>
          <cell r="J28">
            <v>4273.3989218730349</v>
          </cell>
          <cell r="K28">
            <v>14032</v>
          </cell>
        </row>
        <row r="29">
          <cell r="A29" t="str">
            <v>Bio-diversity</v>
          </cell>
          <cell r="B29">
            <v>12787.786002418441</v>
          </cell>
          <cell r="C29">
            <v>26177.564747893521</v>
          </cell>
          <cell r="D29">
            <v>12993.565396958704</v>
          </cell>
          <cell r="E29">
            <v>26187.053137644798</v>
          </cell>
          <cell r="F29">
            <v>15369.776385633431</v>
          </cell>
          <cell r="G29">
            <v>5910.8963911649689</v>
          </cell>
          <cell r="H29">
            <v>21982.15284475423</v>
          </cell>
          <cell r="I29">
            <v>8569.9458625842508</v>
          </cell>
          <cell r="J29">
            <v>18685.441850014406</v>
          </cell>
          <cell r="K29">
            <v>41030</v>
          </cell>
        </row>
        <row r="30">
          <cell r="A30" t="str">
            <v>Biofuel-fired power plants</v>
          </cell>
          <cell r="B30">
            <v>831.16721436465923</v>
          </cell>
          <cell r="C30">
            <v>1477.2902114138387</v>
          </cell>
          <cell r="D30">
            <v>1168.2845745056093</v>
          </cell>
          <cell r="E30">
            <v>1226.2791409561646</v>
          </cell>
          <cell r="F30">
            <v>707.95520155666964</v>
          </cell>
          <cell r="G30">
            <v>1208.1187605154382</v>
          </cell>
          <cell r="H30">
            <v>810.16856172590565</v>
          </cell>
          <cell r="I30">
            <v>2197.6458111797288</v>
          </cell>
          <cell r="J30">
            <v>906.36154337698645</v>
          </cell>
          <cell r="K30">
            <v>23270</v>
          </cell>
        </row>
        <row r="31">
          <cell r="A31" t="str">
            <v>Biosphere protection</v>
          </cell>
          <cell r="B31">
            <v>10356.834947543317</v>
          </cell>
          <cell r="C31">
            <v>28469.828763826325</v>
          </cell>
          <cell r="D31">
            <v>14699.815240574231</v>
          </cell>
          <cell r="E31">
            <v>22331.110870394215</v>
          </cell>
          <cell r="F31">
            <v>14674.716165649515</v>
          </cell>
          <cell r="G31">
            <v>1444.769688532321</v>
          </cell>
          <cell r="H31">
            <v>19989.379006349634</v>
          </cell>
          <cell r="I31">
            <v>3685.6251193981943</v>
          </cell>
          <cell r="J31">
            <v>6953.7449436951883</v>
          </cell>
          <cell r="K31">
            <v>41020</v>
          </cell>
        </row>
        <row r="32">
          <cell r="A32" t="str">
            <v>NCDs control, general</v>
          </cell>
          <cell r="J32">
            <v>78.66782924993332</v>
          </cell>
          <cell r="K32">
            <v>12310</v>
          </cell>
        </row>
        <row r="33">
          <cell r="A33" t="str">
            <v>Business Policy and Administration</v>
          </cell>
          <cell r="B33">
            <v>27086.164277155287</v>
          </cell>
          <cell r="C33">
            <v>25437.655190362781</v>
          </cell>
          <cell r="D33">
            <v>15381.639502829559</v>
          </cell>
          <cell r="E33">
            <v>42440.217451958568</v>
          </cell>
          <cell r="F33">
            <v>31360.441669153774</v>
          </cell>
          <cell r="G33">
            <v>53656.196802302256</v>
          </cell>
          <cell r="H33">
            <v>30540.401676913607</v>
          </cell>
          <cell r="I33">
            <v>16827.452292445443</v>
          </cell>
          <cell r="J33">
            <v>32830.885551732033</v>
          </cell>
          <cell r="K33">
            <v>25010</v>
          </cell>
        </row>
        <row r="34">
          <cell r="A34" t="str">
            <v>Cement/lime/plaster</v>
          </cell>
          <cell r="B34">
            <v>0</v>
          </cell>
          <cell r="C34">
            <v>0</v>
          </cell>
          <cell r="D34">
            <v>0</v>
          </cell>
          <cell r="E34">
            <v>89.307453240556299</v>
          </cell>
          <cell r="F34">
            <v>34.941361448813467</v>
          </cell>
          <cell r="G34">
            <v>0</v>
          </cell>
          <cell r="H34">
            <v>54.303332399100526</v>
          </cell>
          <cell r="I34">
            <v>0</v>
          </cell>
          <cell r="K34">
            <v>32166</v>
          </cell>
        </row>
        <row r="35">
          <cell r="A35" t="str">
            <v>Chemicals</v>
          </cell>
          <cell r="B35">
            <v>453.78067185007598</v>
          </cell>
          <cell r="C35">
            <v>1949.9466844897011</v>
          </cell>
          <cell r="D35">
            <v>5709.6894329975639</v>
          </cell>
          <cell r="E35">
            <v>11469.37568070809</v>
          </cell>
          <cell r="F35">
            <v>7837.3483979133916</v>
          </cell>
          <cell r="G35">
            <v>7589.5769276454494</v>
          </cell>
          <cell r="H35">
            <v>3.3125287975377073</v>
          </cell>
          <cell r="I35">
            <v>14.687579252373855</v>
          </cell>
          <cell r="J35">
            <v>1240.7929365035729</v>
          </cell>
          <cell r="K35">
            <v>32164</v>
          </cell>
        </row>
        <row r="36">
          <cell r="A36" t="str">
            <v>Child soldiers (prevention and demobilisation)</v>
          </cell>
          <cell r="B36">
            <v>306.12023565921044</v>
          </cell>
          <cell r="C36">
            <v>760.65573761460371</v>
          </cell>
          <cell r="D36">
            <v>457.81282776310888</v>
          </cell>
          <cell r="E36">
            <v>417.63364291459709</v>
          </cell>
          <cell r="F36">
            <v>261.67005025061479</v>
          </cell>
          <cell r="G36">
            <v>135.42680491015577</v>
          </cell>
          <cell r="H36">
            <v>144.74117552095271</v>
          </cell>
          <cell r="I36">
            <v>426.94055464417823</v>
          </cell>
          <cell r="J36">
            <v>332.7584565506944</v>
          </cell>
          <cell r="K36">
            <v>15261</v>
          </cell>
        </row>
        <row r="37">
          <cell r="A37" t="str">
            <v>Civilian peace-building, conflict prevention and resolution</v>
          </cell>
          <cell r="B37">
            <v>16750.183749005919</v>
          </cell>
          <cell r="C37">
            <v>17497.287641977913</v>
          </cell>
          <cell r="D37">
            <v>18301.817611468203</v>
          </cell>
          <cell r="E37">
            <v>28623.400268254107</v>
          </cell>
          <cell r="F37">
            <v>24366.177799855293</v>
          </cell>
          <cell r="G37">
            <v>30392.483438037059</v>
          </cell>
          <cell r="H37">
            <v>23223.067150807528</v>
          </cell>
          <cell r="I37">
            <v>27862.400909391901</v>
          </cell>
          <cell r="J37">
            <v>43372.873489233098</v>
          </cell>
          <cell r="K37">
            <v>15220</v>
          </cell>
        </row>
        <row r="38">
          <cell r="A38" t="str">
            <v>Coal</v>
          </cell>
          <cell r="B38">
            <v>78.475079701250124</v>
          </cell>
          <cell r="C38">
            <v>1485.0482195214063</v>
          </cell>
          <cell r="D38">
            <v>16.75604746465309</v>
          </cell>
          <cell r="E38">
            <v>3.8906928615556442</v>
          </cell>
          <cell r="F38">
            <v>0</v>
          </cell>
          <cell r="G38">
            <v>0</v>
          </cell>
          <cell r="H38">
            <v>0</v>
          </cell>
          <cell r="J38">
            <v>0</v>
          </cell>
          <cell r="K38">
            <v>32261</v>
          </cell>
        </row>
        <row r="39">
          <cell r="A39" t="str">
            <v>Coal-fired electric power plants</v>
          </cell>
          <cell r="B39">
            <v>469.91958981903701</v>
          </cell>
          <cell r="C39">
            <v>690.40833429541271</v>
          </cell>
          <cell r="D39">
            <v>376.79279426493798</v>
          </cell>
          <cell r="E39">
            <v>103.4118967677132</v>
          </cell>
          <cell r="F39">
            <v>76.901002406306446</v>
          </cell>
          <cell r="G39">
            <v>4.2801175338214099</v>
          </cell>
          <cell r="H39">
            <v>41.621107668106923</v>
          </cell>
          <cell r="I39">
            <v>57.085814452137711</v>
          </cell>
          <cell r="J39">
            <v>0</v>
          </cell>
          <cell r="K39">
            <v>23320</v>
          </cell>
        </row>
        <row r="40">
          <cell r="A40" t="str">
            <v>Communications policy and administrative management</v>
          </cell>
          <cell r="B40">
            <v>1409.0658107665895</v>
          </cell>
          <cell r="C40">
            <v>1982.529056799747</v>
          </cell>
          <cell r="D40">
            <v>1641.530096487448</v>
          </cell>
          <cell r="E40">
            <v>3029.4257752164767</v>
          </cell>
          <cell r="F40">
            <v>5648.2073635227698</v>
          </cell>
          <cell r="G40">
            <v>4758.9204565874807</v>
          </cell>
          <cell r="H40">
            <v>5217.7556798939331</v>
          </cell>
          <cell r="I40">
            <v>5538.9620735933895</v>
          </cell>
          <cell r="J40">
            <v>6953.3540973915651</v>
          </cell>
          <cell r="K40">
            <v>22010</v>
          </cell>
        </row>
        <row r="41">
          <cell r="A41" t="str">
            <v>Construction policy and administrative management</v>
          </cell>
          <cell r="B41">
            <v>513.65618238641116</v>
          </cell>
          <cell r="C41">
            <v>402.81889941321964</v>
          </cell>
          <cell r="D41">
            <v>679.40711538633207</v>
          </cell>
          <cell r="E41">
            <v>1728.1370827958772</v>
          </cell>
          <cell r="F41">
            <v>1595.598796822381</v>
          </cell>
          <cell r="G41">
            <v>1501.5899095786328</v>
          </cell>
          <cell r="H41">
            <v>2213.9494891519416</v>
          </cell>
          <cell r="I41">
            <v>72.97928462402173</v>
          </cell>
          <cell r="J41">
            <v>51.076607129500637</v>
          </cell>
          <cell r="K41">
            <v>32310</v>
          </cell>
        </row>
        <row r="42">
          <cell r="A42" t="str">
            <v>Control of harmful use of alcohol and drugs</v>
          </cell>
          <cell r="J42">
            <v>14.581251090184685</v>
          </cell>
          <cell r="K42">
            <v>12330</v>
          </cell>
        </row>
        <row r="43">
          <cell r="A43" t="str">
            <v>Cottage industries and handicraft</v>
          </cell>
          <cell r="B43">
            <v>46.685292464318948</v>
          </cell>
          <cell r="C43">
            <v>195.68426160473066</v>
          </cell>
          <cell r="D43">
            <v>146.91914269148535</v>
          </cell>
          <cell r="E43">
            <v>5.7344273226043017</v>
          </cell>
          <cell r="F43">
            <v>49.104594870384474</v>
          </cell>
          <cell r="G43">
            <v>13.953870400816026</v>
          </cell>
          <cell r="H43">
            <v>347.14273694100439</v>
          </cell>
          <cell r="I43">
            <v>313.22130656781508</v>
          </cell>
          <cell r="J43">
            <v>351.35742597440225</v>
          </cell>
          <cell r="K43">
            <v>32140</v>
          </cell>
        </row>
        <row r="44">
          <cell r="A44" t="str">
            <v>Culture and recreation</v>
          </cell>
          <cell r="B44">
            <v>4071.4140493338682</v>
          </cell>
          <cell r="C44">
            <v>2500.201150551497</v>
          </cell>
          <cell r="D44">
            <v>2596.0575123033509</v>
          </cell>
          <cell r="E44">
            <v>2741.4699837455328</v>
          </cell>
          <cell r="F44">
            <v>3035.4174883529263</v>
          </cell>
          <cell r="G44">
            <v>3057.3218268138817</v>
          </cell>
          <cell r="H44">
            <v>2762.3275948824185</v>
          </cell>
          <cell r="I44">
            <v>2069.7980002704085</v>
          </cell>
          <cell r="J44">
            <v>2051.1305088650142</v>
          </cell>
          <cell r="K44">
            <v>16061</v>
          </cell>
        </row>
        <row r="45">
          <cell r="A45" t="str">
            <v>Other prevention and treatment of NCDs</v>
          </cell>
          <cell r="J45">
            <v>0</v>
          </cell>
          <cell r="K45">
            <v>12350</v>
          </cell>
        </row>
        <row r="46">
          <cell r="A46" t="str">
            <v>Public Procurement</v>
          </cell>
          <cell r="J46">
            <v>46.546433496916343</v>
          </cell>
          <cell r="K46">
            <v>15125</v>
          </cell>
        </row>
        <row r="47">
          <cell r="A47" t="str">
            <v>Debt forgiveness</v>
          </cell>
          <cell r="B47">
            <v>152615.36755832247</v>
          </cell>
          <cell r="C47">
            <v>82227.534050685659</v>
          </cell>
          <cell r="D47">
            <v>160281.57251498534</v>
          </cell>
          <cell r="E47">
            <v>9839.2401764960614</v>
          </cell>
          <cell r="F47">
            <v>6259.1606417538005</v>
          </cell>
          <cell r="G47">
            <v>62299.519657426332</v>
          </cell>
          <cell r="H47">
            <v>6522.2939615570067</v>
          </cell>
          <cell r="I47">
            <v>6192.5235211335612</v>
          </cell>
          <cell r="J47">
            <v>7161.2543953610639</v>
          </cell>
          <cell r="K47">
            <v>60020</v>
          </cell>
        </row>
        <row r="48">
          <cell r="A48" t="str">
            <v>Decentralisation and support to subnational government</v>
          </cell>
          <cell r="B48">
            <v>32797.648516089124</v>
          </cell>
          <cell r="C48">
            <v>35094.327111953695</v>
          </cell>
          <cell r="D48">
            <v>26016.832982247783</v>
          </cell>
          <cell r="E48">
            <v>42501.818769560348</v>
          </cell>
          <cell r="F48">
            <v>50063.489855070715</v>
          </cell>
          <cell r="G48">
            <v>44756.30776196083</v>
          </cell>
          <cell r="H48">
            <v>52045.196943758667</v>
          </cell>
          <cell r="I48">
            <v>54461.284709965868</v>
          </cell>
          <cell r="J48">
            <v>84829.959903882074</v>
          </cell>
          <cell r="K48">
            <v>15112</v>
          </cell>
        </row>
        <row r="49">
          <cell r="A49" t="str">
            <v>Democratic participation and civil society</v>
          </cell>
          <cell r="B49">
            <v>27466.68828847618</v>
          </cell>
          <cell r="C49">
            <v>18757.82379582338</v>
          </cell>
          <cell r="D49">
            <v>22725.957316250147</v>
          </cell>
          <cell r="E49">
            <v>20752.889576951136</v>
          </cell>
          <cell r="F49">
            <v>19739.635187868746</v>
          </cell>
          <cell r="G49">
            <v>22178.362864433719</v>
          </cell>
          <cell r="H49">
            <v>21594.476203094109</v>
          </cell>
          <cell r="I49">
            <v>28311.65178552649</v>
          </cell>
          <cell r="J49">
            <v>36315.125433727801</v>
          </cell>
          <cell r="K49">
            <v>15150</v>
          </cell>
        </row>
        <row r="50">
          <cell r="A50" t="str">
            <v>Disaster prevention and preparedness</v>
          </cell>
          <cell r="B50">
            <v>14892.260629996197</v>
          </cell>
          <cell r="C50">
            <v>17583.692411959975</v>
          </cell>
          <cell r="D50">
            <v>17002.650373036176</v>
          </cell>
          <cell r="E50">
            <v>29374.564438255151</v>
          </cell>
          <cell r="F50">
            <v>38344.611743009933</v>
          </cell>
          <cell r="G50">
            <v>42513.998802331153</v>
          </cell>
          <cell r="H50">
            <v>56513.773289957586</v>
          </cell>
          <cell r="I50">
            <v>55347.364714173091</v>
          </cell>
          <cell r="K50" t="e">
            <v>#N/A</v>
          </cell>
        </row>
        <row r="51">
          <cell r="A51" t="str">
            <v>Macroeconomic policy</v>
          </cell>
          <cell r="J51">
            <v>81.801326644004064</v>
          </cell>
          <cell r="K51">
            <v>15142</v>
          </cell>
        </row>
        <row r="52">
          <cell r="A52" t="str">
            <v>District heating and cooling</v>
          </cell>
          <cell r="B52">
            <v>0</v>
          </cell>
          <cell r="C52">
            <v>0</v>
          </cell>
          <cell r="D52">
            <v>0</v>
          </cell>
          <cell r="E52">
            <v>0</v>
          </cell>
          <cell r="F52">
            <v>0</v>
          </cell>
          <cell r="G52">
            <v>2.7830743324518576</v>
          </cell>
          <cell r="H52">
            <v>0</v>
          </cell>
          <cell r="I52">
            <v>1.4279470297453969</v>
          </cell>
          <cell r="J52">
            <v>0</v>
          </cell>
          <cell r="K52">
            <v>23620</v>
          </cell>
        </row>
        <row r="53">
          <cell r="A53" t="str">
            <v>Domestic revenue mobilisation</v>
          </cell>
          <cell r="H53">
            <v>3814.6189210495995</v>
          </cell>
          <cell r="I53">
            <v>8780.46928853391</v>
          </cell>
          <cell r="J53">
            <v>19049.059112337793</v>
          </cell>
          <cell r="K53">
            <v>15114</v>
          </cell>
        </row>
        <row r="54">
          <cell r="A54" t="str">
            <v>Early childhood education</v>
          </cell>
          <cell r="B54">
            <v>3508.4630265356463</v>
          </cell>
          <cell r="C54">
            <v>2085.3707191140825</v>
          </cell>
          <cell r="D54">
            <v>1318.8519341061585</v>
          </cell>
          <cell r="E54">
            <v>3567.6971246451158</v>
          </cell>
          <cell r="F54">
            <v>6491.7184438935137</v>
          </cell>
          <cell r="G54">
            <v>4191.4676789160549</v>
          </cell>
          <cell r="H54">
            <v>3597.8363903636791</v>
          </cell>
          <cell r="I54">
            <v>1954.8472876019187</v>
          </cell>
          <cell r="J54">
            <v>4690.2465834643062</v>
          </cell>
          <cell r="K54">
            <v>11240</v>
          </cell>
        </row>
        <row r="55">
          <cell r="A55" t="str">
            <v>Education and training in transport and storage</v>
          </cell>
          <cell r="B55">
            <v>138.07123693129645</v>
          </cell>
          <cell r="C55">
            <v>0</v>
          </cell>
          <cell r="D55">
            <v>44.998074326064632</v>
          </cell>
          <cell r="E55">
            <v>22.145657294055571</v>
          </cell>
          <cell r="F55">
            <v>4.9994942933861779</v>
          </cell>
          <cell r="G55">
            <v>10.896721793416724</v>
          </cell>
          <cell r="H55">
            <v>16.961415867648814</v>
          </cell>
          <cell r="I55">
            <v>46.440734124434464</v>
          </cell>
          <cell r="J55">
            <v>102.93133676492887</v>
          </cell>
          <cell r="K55">
            <v>21081</v>
          </cell>
        </row>
        <row r="56">
          <cell r="A56" t="str">
            <v>Education and training in water supply and sanitation</v>
          </cell>
          <cell r="B56">
            <v>229.65554090378834</v>
          </cell>
          <cell r="C56">
            <v>139.9125455288216</v>
          </cell>
          <cell r="D56">
            <v>193.00203902816605</v>
          </cell>
          <cell r="E56">
            <v>153.33795489781278</v>
          </cell>
          <cell r="F56">
            <v>274.99087656612488</v>
          </cell>
          <cell r="G56">
            <v>286.53252355721224</v>
          </cell>
          <cell r="H56">
            <v>331.99775472331959</v>
          </cell>
          <cell r="I56">
            <v>114.9680132111269</v>
          </cell>
          <cell r="J56">
            <v>121.2458659661597</v>
          </cell>
          <cell r="K56">
            <v>14081</v>
          </cell>
        </row>
        <row r="57">
          <cell r="A57" t="str">
            <v>Education facilities and training</v>
          </cell>
          <cell r="B57">
            <v>10083.756334177808</v>
          </cell>
          <cell r="C57">
            <v>7637.2128970829235</v>
          </cell>
          <cell r="D57">
            <v>9441.6265073880331</v>
          </cell>
          <cell r="E57">
            <v>9274.3785564276604</v>
          </cell>
          <cell r="F57">
            <v>15263.573547646845</v>
          </cell>
          <cell r="G57">
            <v>10510.495265414225</v>
          </cell>
          <cell r="H57">
            <v>13933.44108366408</v>
          </cell>
          <cell r="I57">
            <v>13373.418428165136</v>
          </cell>
          <cell r="J57">
            <v>10944.761235428527</v>
          </cell>
          <cell r="K57">
            <v>11120</v>
          </cell>
        </row>
        <row r="58">
          <cell r="A58" t="str">
            <v>Education policy and administrative management</v>
          </cell>
          <cell r="B58">
            <v>70394.102961294353</v>
          </cell>
          <cell r="C58">
            <v>81240.532764213975</v>
          </cell>
          <cell r="D58">
            <v>32665.780666479212</v>
          </cell>
          <cell r="E58">
            <v>39052.186048110656</v>
          </cell>
          <cell r="F58">
            <v>44595.679601678778</v>
          </cell>
          <cell r="G58">
            <v>34119.519535165047</v>
          </cell>
          <cell r="H58">
            <v>52614.219163054528</v>
          </cell>
          <cell r="I58">
            <v>46393.119335089898</v>
          </cell>
          <cell r="J58">
            <v>66078.538368892841</v>
          </cell>
          <cell r="K58">
            <v>11110</v>
          </cell>
        </row>
        <row r="59">
          <cell r="A59" t="str">
            <v>Education/training in banking and financial services</v>
          </cell>
          <cell r="B59">
            <v>236.32145225412913</v>
          </cell>
          <cell r="C59">
            <v>133.07487941661344</v>
          </cell>
          <cell r="D59">
            <v>185.87142779311063</v>
          </cell>
          <cell r="E59">
            <v>183.67295186426074</v>
          </cell>
          <cell r="F59">
            <v>407.6265140947155</v>
          </cell>
          <cell r="G59">
            <v>256.03706814569722</v>
          </cell>
          <cell r="H59">
            <v>85.467783227447001</v>
          </cell>
          <cell r="I59">
            <v>45.577293536436741</v>
          </cell>
          <cell r="J59">
            <v>155.03492978461492</v>
          </cell>
          <cell r="K59">
            <v>24081</v>
          </cell>
        </row>
        <row r="60">
          <cell r="A60" t="str">
            <v>Educational research</v>
          </cell>
          <cell r="B60">
            <v>358.82709002729348</v>
          </cell>
          <cell r="C60">
            <v>3702.9043072497316</v>
          </cell>
          <cell r="D60">
            <v>286.60570019016393</v>
          </cell>
          <cell r="E60">
            <v>593.91789890586597</v>
          </cell>
          <cell r="F60">
            <v>1720.2088986996921</v>
          </cell>
          <cell r="G60">
            <v>946.84982509314364</v>
          </cell>
          <cell r="H60">
            <v>456.76951814555508</v>
          </cell>
          <cell r="I60">
            <v>1250.2760333751376</v>
          </cell>
          <cell r="J60">
            <v>2248.5163129545581</v>
          </cell>
          <cell r="K60">
            <v>11182</v>
          </cell>
        </row>
        <row r="61">
          <cell r="A61" t="str">
            <v>Elections</v>
          </cell>
          <cell r="B61">
            <v>20293.414959788814</v>
          </cell>
          <cell r="C61">
            <v>11336.721362245402</v>
          </cell>
          <cell r="D61">
            <v>8124.0105679035905</v>
          </cell>
          <cell r="E61">
            <v>11512.16006869882</v>
          </cell>
          <cell r="F61">
            <v>9599.4230871333384</v>
          </cell>
          <cell r="G61">
            <v>11924.279061920834</v>
          </cell>
          <cell r="H61">
            <v>11512.979554380141</v>
          </cell>
          <cell r="I61">
            <v>8985.7851053717022</v>
          </cell>
          <cell r="J61">
            <v>12054.414340552925</v>
          </cell>
          <cell r="K61">
            <v>15151</v>
          </cell>
        </row>
        <row r="62">
          <cell r="A62" t="str">
            <v>Electric power transmission and distribution (centralised grids)</v>
          </cell>
          <cell r="B62">
            <v>43980.622554237198</v>
          </cell>
          <cell r="C62">
            <v>66440.473320964549</v>
          </cell>
          <cell r="D62">
            <v>58785.028851172603</v>
          </cell>
          <cell r="E62">
            <v>99100.625925812346</v>
          </cell>
          <cell r="F62">
            <v>102150.58337526004</v>
          </cell>
          <cell r="G62">
            <v>84252.207059271168</v>
          </cell>
          <cell r="H62">
            <v>104711.07693965416</v>
          </cell>
          <cell r="I62">
            <v>130901.56278756836</v>
          </cell>
          <cell r="J62">
            <v>37212.63021021356</v>
          </cell>
          <cell r="K62">
            <v>23630</v>
          </cell>
        </row>
        <row r="63">
          <cell r="A63" t="str">
            <v>Emergency food assistance</v>
          </cell>
          <cell r="B63">
            <v>42957.063230941618</v>
          </cell>
          <cell r="C63">
            <v>43258.0493771771</v>
          </cell>
          <cell r="D63">
            <v>29723.233851358458</v>
          </cell>
          <cell r="E63">
            <v>41376.417095818775</v>
          </cell>
          <cell r="F63">
            <v>45638.633094698816</v>
          </cell>
          <cell r="G63">
            <v>46281.448434522506</v>
          </cell>
          <cell r="H63">
            <v>87735.92669250218</v>
          </cell>
          <cell r="I63">
            <v>88355.467073904962</v>
          </cell>
          <cell r="J63">
            <v>102532.15647350191</v>
          </cell>
          <cell r="K63">
            <v>72040</v>
          </cell>
        </row>
        <row r="64">
          <cell r="A64" t="str">
            <v>Employment policy and administrative management</v>
          </cell>
          <cell r="B64">
            <v>13942.149131814649</v>
          </cell>
          <cell r="C64">
            <v>17339.036066201723</v>
          </cell>
          <cell r="D64">
            <v>20356.693811002973</v>
          </cell>
          <cell r="E64">
            <v>31604.87329282863</v>
          </cell>
          <cell r="F64">
            <v>51788.135975570585</v>
          </cell>
          <cell r="G64">
            <v>32063.720549740308</v>
          </cell>
          <cell r="H64">
            <v>26313.328050229022</v>
          </cell>
          <cell r="I64">
            <v>27621.38390796931</v>
          </cell>
          <cell r="J64">
            <v>23701.053309738847</v>
          </cell>
          <cell r="K64" t="e">
            <v>#N/A</v>
          </cell>
        </row>
        <row r="65">
          <cell r="A65" t="str">
            <v>Ending violence against women and girls</v>
          </cell>
          <cell r="H65">
            <v>2287.5128746368855</v>
          </cell>
          <cell r="I65">
            <v>2252.4930735531611</v>
          </cell>
          <cell r="J65">
            <v>12353.361109987287</v>
          </cell>
          <cell r="K65">
            <v>15180</v>
          </cell>
        </row>
        <row r="66">
          <cell r="A66" t="str">
            <v>Energy conservation and demand-side efficiency</v>
          </cell>
          <cell r="B66">
            <v>0</v>
          </cell>
          <cell r="C66">
            <v>0</v>
          </cell>
          <cell r="D66">
            <v>0</v>
          </cell>
          <cell r="E66">
            <v>0</v>
          </cell>
          <cell r="F66">
            <v>0</v>
          </cell>
          <cell r="G66">
            <v>477.1489572626482</v>
          </cell>
          <cell r="H66">
            <v>705.11484516387827</v>
          </cell>
          <cell r="I66">
            <v>2520.4132976100523</v>
          </cell>
          <cell r="J66">
            <v>9790.249186879395</v>
          </cell>
          <cell r="K66">
            <v>23183</v>
          </cell>
        </row>
        <row r="67">
          <cell r="A67" t="str">
            <v>Energy education/training</v>
          </cell>
          <cell r="B67">
            <v>537.15204138345166</v>
          </cell>
          <cell r="C67">
            <v>729.26690627409118</v>
          </cell>
          <cell r="D67">
            <v>270.63599330893766</v>
          </cell>
          <cell r="E67">
            <v>582.55510791464803</v>
          </cell>
          <cell r="F67">
            <v>2888.1587867791427</v>
          </cell>
          <cell r="G67">
            <v>2716.8186100645366</v>
          </cell>
          <cell r="H67">
            <v>456.83547902021047</v>
          </cell>
          <cell r="I67">
            <v>249.71119226962753</v>
          </cell>
          <cell r="J67">
            <v>312.32412533994921</v>
          </cell>
          <cell r="K67">
            <v>23181</v>
          </cell>
        </row>
        <row r="68">
          <cell r="A68" t="str">
            <v>Energy generation, non-renewable sources, unspecified</v>
          </cell>
          <cell r="B68">
            <v>12272.877302254017</v>
          </cell>
          <cell r="C68">
            <v>10028.778557952979</v>
          </cell>
          <cell r="D68">
            <v>67047.27693706697</v>
          </cell>
          <cell r="E68">
            <v>43604.484157818828</v>
          </cell>
          <cell r="F68">
            <v>32214.895786475856</v>
          </cell>
          <cell r="G68">
            <v>2942.8759813430388</v>
          </cell>
          <cell r="H68">
            <v>8378.1588236301832</v>
          </cell>
          <cell r="I68">
            <v>7132.315184867748</v>
          </cell>
          <cell r="J68">
            <v>11521.040891296951</v>
          </cell>
          <cell r="K68">
            <v>23310</v>
          </cell>
        </row>
        <row r="69">
          <cell r="A69" t="str">
            <v>Energy generation, renewable sources - multiple technologies</v>
          </cell>
          <cell r="B69">
            <v>7020.2254558994537</v>
          </cell>
          <cell r="C69">
            <v>43181.300524593149</v>
          </cell>
          <cell r="D69">
            <v>6900.9082420100403</v>
          </cell>
          <cell r="E69">
            <v>17570.593622103126</v>
          </cell>
          <cell r="F69">
            <v>12943.233249637025</v>
          </cell>
          <cell r="G69">
            <v>25339.513679415028</v>
          </cell>
          <cell r="H69">
            <v>48811.789079432747</v>
          </cell>
          <cell r="I69">
            <v>57641.97706018584</v>
          </cell>
          <cell r="J69">
            <v>49654.574970725138</v>
          </cell>
          <cell r="K69">
            <v>23210</v>
          </cell>
        </row>
        <row r="70">
          <cell r="A70" t="str">
            <v>Energy manufacturing (fossil fuels)</v>
          </cell>
          <cell r="B70">
            <v>8.0962319263257552</v>
          </cell>
          <cell r="C70">
            <v>2.9016792024253566</v>
          </cell>
          <cell r="D70">
            <v>19423.563958537918</v>
          </cell>
          <cell r="E70">
            <v>0.55363125789911871</v>
          </cell>
          <cell r="F70">
            <v>0</v>
          </cell>
          <cell r="G70">
            <v>0.9982831058285393</v>
          </cell>
          <cell r="H70">
            <v>0</v>
          </cell>
          <cell r="I70">
            <v>0</v>
          </cell>
          <cell r="J70">
            <v>8044.8292178851489</v>
          </cell>
          <cell r="K70">
            <v>32167</v>
          </cell>
        </row>
        <row r="71">
          <cell r="A71" t="str">
            <v>Energy policy and administrative management</v>
          </cell>
          <cell r="B71">
            <v>37322.433684556163</v>
          </cell>
          <cell r="C71">
            <v>28197.154360253455</v>
          </cell>
          <cell r="D71">
            <v>35435.492940344891</v>
          </cell>
          <cell r="E71">
            <v>59800.308017087518</v>
          </cell>
          <cell r="F71">
            <v>148934.39623101073</v>
          </cell>
          <cell r="G71">
            <v>103663.49035353235</v>
          </cell>
          <cell r="H71">
            <v>43395.139415319041</v>
          </cell>
          <cell r="I71">
            <v>39605.52038852284</v>
          </cell>
          <cell r="J71">
            <v>66286.496752568812</v>
          </cell>
          <cell r="K71">
            <v>23110</v>
          </cell>
        </row>
        <row r="72">
          <cell r="A72" t="str">
            <v>Energy research</v>
          </cell>
          <cell r="B72">
            <v>180.27830746987189</v>
          </cell>
          <cell r="C72">
            <v>65.779798459166543</v>
          </cell>
          <cell r="D72">
            <v>139.90653964115572</v>
          </cell>
          <cell r="E72">
            <v>25.257037350290066</v>
          </cell>
          <cell r="F72">
            <v>36.970171297766321</v>
          </cell>
          <cell r="G72">
            <v>55.480502729762549</v>
          </cell>
          <cell r="H72">
            <v>61.80075743523507</v>
          </cell>
          <cell r="I72">
            <v>33.920962401336688</v>
          </cell>
          <cell r="J72">
            <v>31.793819818474596</v>
          </cell>
          <cell r="K72">
            <v>23182</v>
          </cell>
        </row>
        <row r="73">
          <cell r="A73" t="str">
            <v>Engineering</v>
          </cell>
          <cell r="B73">
            <v>647.67532823904139</v>
          </cell>
          <cell r="C73">
            <v>654.36195399389248</v>
          </cell>
          <cell r="D73">
            <v>8143.7390844437959</v>
          </cell>
          <cell r="E73">
            <v>30.65694905475716</v>
          </cell>
          <cell r="F73">
            <v>9.3070464317962944</v>
          </cell>
          <cell r="G73">
            <v>62.42481011781652</v>
          </cell>
          <cell r="H73">
            <v>21.662734308181264</v>
          </cell>
          <cell r="I73">
            <v>31.389861687132438</v>
          </cell>
          <cell r="J73">
            <v>2.9130935387795698</v>
          </cell>
          <cell r="K73">
            <v>32171</v>
          </cell>
        </row>
        <row r="74">
          <cell r="A74" t="str">
            <v>Environmental education/training</v>
          </cell>
          <cell r="B74">
            <v>1005.1178462372714</v>
          </cell>
          <cell r="C74">
            <v>584.66277507151506</v>
          </cell>
          <cell r="D74">
            <v>630.65734694990215</v>
          </cell>
          <cell r="E74">
            <v>960.65576154210612</v>
          </cell>
          <cell r="F74">
            <v>900.23607309449471</v>
          </cell>
          <cell r="G74">
            <v>1139.2607693748805</v>
          </cell>
          <cell r="H74">
            <v>1304.8824462033381</v>
          </cell>
          <cell r="I74">
            <v>511.60750748164884</v>
          </cell>
          <cell r="J74">
            <v>698.33329366351541</v>
          </cell>
          <cell r="K74">
            <v>41081</v>
          </cell>
        </row>
        <row r="75">
          <cell r="A75" t="str">
            <v>Environmental policy and administrative management</v>
          </cell>
          <cell r="B75">
            <v>30992.114781970085</v>
          </cell>
          <cell r="C75">
            <v>50107.231016940612</v>
          </cell>
          <cell r="D75">
            <v>48273.269217483561</v>
          </cell>
          <cell r="E75">
            <v>133891.18624033142</v>
          </cell>
          <cell r="F75">
            <v>298912.78617908998</v>
          </cell>
          <cell r="G75">
            <v>38570.332839637595</v>
          </cell>
          <cell r="H75">
            <v>92285.854465680532</v>
          </cell>
          <cell r="I75">
            <v>80369.912508499605</v>
          </cell>
          <cell r="J75">
            <v>62427.558611766828</v>
          </cell>
          <cell r="K75">
            <v>41010</v>
          </cell>
        </row>
        <row r="76">
          <cell r="A76" t="str">
            <v>Environmental research</v>
          </cell>
          <cell r="B76">
            <v>785.02696194495684</v>
          </cell>
          <cell r="C76">
            <v>248.3719863782199</v>
          </cell>
          <cell r="D76">
            <v>581.76454715469868</v>
          </cell>
          <cell r="E76">
            <v>563.88194164121046</v>
          </cell>
          <cell r="F76">
            <v>862.31521126139194</v>
          </cell>
          <cell r="G76">
            <v>952.04002465913334</v>
          </cell>
          <cell r="H76">
            <v>1335.2521030745104</v>
          </cell>
          <cell r="I76">
            <v>993.33206824631066</v>
          </cell>
          <cell r="J76">
            <v>1988.2836686546145</v>
          </cell>
          <cell r="K76">
            <v>41082</v>
          </cell>
        </row>
        <row r="77">
          <cell r="A77" t="str">
            <v>Facilitation of orderly, safe, regular and responsible migration and mobility</v>
          </cell>
          <cell r="J77">
            <v>18840.792164438837</v>
          </cell>
          <cell r="K77">
            <v>15190</v>
          </cell>
        </row>
        <row r="78">
          <cell r="A78" t="str">
            <v>Family planning</v>
          </cell>
          <cell r="B78">
            <v>160.57339465749294</v>
          </cell>
          <cell r="C78">
            <v>0</v>
          </cell>
          <cell r="D78">
            <v>2528.8853416242746</v>
          </cell>
          <cell r="E78">
            <v>1996.9041979609892</v>
          </cell>
          <cell r="F78">
            <v>2707.8671611612153</v>
          </cell>
          <cell r="G78">
            <v>1821.1953745870449</v>
          </cell>
          <cell r="H78">
            <v>3565.2855786014879</v>
          </cell>
          <cell r="I78">
            <v>3904.2643198721207</v>
          </cell>
          <cell r="J78">
            <v>8983.6267154679372</v>
          </cell>
          <cell r="K78">
            <v>13030</v>
          </cell>
        </row>
        <row r="79">
          <cell r="A79" t="str">
            <v>Ferrous metals</v>
          </cell>
          <cell r="B79">
            <v>4.8144060123521495</v>
          </cell>
          <cell r="C79">
            <v>922.76401352760331</v>
          </cell>
          <cell r="D79">
            <v>0</v>
          </cell>
          <cell r="E79">
            <v>92.911572408337619</v>
          </cell>
          <cell r="F79">
            <v>188.74092311066872</v>
          </cell>
          <cell r="G79">
            <v>107.54306142732136</v>
          </cell>
          <cell r="H79">
            <v>120.04730802561772</v>
          </cell>
          <cell r="I79">
            <v>153.55109841489369</v>
          </cell>
          <cell r="J79">
            <v>241.82084071956191</v>
          </cell>
          <cell r="K79">
            <v>32263</v>
          </cell>
        </row>
        <row r="80">
          <cell r="A80" t="str">
            <v>Fertilizer minerals</v>
          </cell>
          <cell r="B80">
            <v>0</v>
          </cell>
          <cell r="C80">
            <v>0</v>
          </cell>
          <cell r="D80">
            <v>0</v>
          </cell>
          <cell r="E80">
            <v>0</v>
          </cell>
          <cell r="F80">
            <v>208.56112945527656</v>
          </cell>
          <cell r="G80">
            <v>0</v>
          </cell>
          <cell r="H80">
            <v>0</v>
          </cell>
          <cell r="I80">
            <v>10607.714609123073</v>
          </cell>
          <cell r="J80">
            <v>0</v>
          </cell>
          <cell r="K80">
            <v>32267</v>
          </cell>
        </row>
        <row r="81">
          <cell r="A81" t="str">
            <v>Fertilizer plants</v>
          </cell>
          <cell r="B81">
            <v>4.3140879153428936E-2</v>
          </cell>
          <cell r="C81">
            <v>1782.4336462790686</v>
          </cell>
          <cell r="D81">
            <v>0</v>
          </cell>
          <cell r="E81">
            <v>0</v>
          </cell>
          <cell r="F81">
            <v>0</v>
          </cell>
          <cell r="G81">
            <v>0</v>
          </cell>
          <cell r="H81">
            <v>0</v>
          </cell>
          <cell r="K81">
            <v>32165</v>
          </cell>
        </row>
        <row r="82">
          <cell r="A82" t="str">
            <v>Financial policy &amp; administrative management</v>
          </cell>
          <cell r="B82">
            <v>20459.311653106161</v>
          </cell>
          <cell r="C82">
            <v>11883.359600577158</v>
          </cell>
          <cell r="D82">
            <v>5518.7840281246117</v>
          </cell>
          <cell r="E82">
            <v>18004.294850864451</v>
          </cell>
          <cell r="F82">
            <v>5075.732058045257</v>
          </cell>
          <cell r="G82">
            <v>14818.04133131398</v>
          </cell>
          <cell r="H82">
            <v>9540.4646393879666</v>
          </cell>
          <cell r="I82">
            <v>47938.484931726445</v>
          </cell>
          <cell r="J82">
            <v>48433.257177832958</v>
          </cell>
          <cell r="K82" t="e">
            <v>#N/A</v>
          </cell>
        </row>
        <row r="83">
          <cell r="A83" t="str">
            <v>Fishery development</v>
          </cell>
          <cell r="B83">
            <v>1678.9746977400291</v>
          </cell>
          <cell r="C83">
            <v>1045.4552600491593</v>
          </cell>
          <cell r="D83">
            <v>2993.6217589613016</v>
          </cell>
          <cell r="E83">
            <v>3143.4311545406135</v>
          </cell>
          <cell r="F83">
            <v>2835.5646980761649</v>
          </cell>
          <cell r="G83">
            <v>2198.481837121969</v>
          </cell>
          <cell r="H83">
            <v>2591.1269654404141</v>
          </cell>
          <cell r="I83">
            <v>2579.1604175621046</v>
          </cell>
          <cell r="J83">
            <v>7322.5761885814245</v>
          </cell>
          <cell r="K83">
            <v>31320</v>
          </cell>
        </row>
        <row r="84">
          <cell r="A84" t="str">
            <v>Fishery education/training</v>
          </cell>
          <cell r="B84">
            <v>146.87525807274673</v>
          </cell>
          <cell r="C84">
            <v>0</v>
          </cell>
          <cell r="D84">
            <v>33.335946431828908</v>
          </cell>
          <cell r="E84">
            <v>137.87602801797723</v>
          </cell>
          <cell r="F84">
            <v>121.78009600459954</v>
          </cell>
          <cell r="G84">
            <v>172.35361894044081</v>
          </cell>
          <cell r="H84">
            <v>335.13071174840314</v>
          </cell>
          <cell r="I84">
            <v>576.21379901131297</v>
          </cell>
          <cell r="J84">
            <v>325.36126507623408</v>
          </cell>
          <cell r="K84">
            <v>31381</v>
          </cell>
        </row>
        <row r="85">
          <cell r="A85" t="str">
            <v>Fishery research</v>
          </cell>
          <cell r="B85">
            <v>354.28716796131329</v>
          </cell>
          <cell r="C85">
            <v>250.07783637326963</v>
          </cell>
          <cell r="D85">
            <v>91.261034425612152</v>
          </cell>
          <cell r="E85">
            <v>267.87548963847524</v>
          </cell>
          <cell r="F85">
            <v>367.31730278615134</v>
          </cell>
          <cell r="G85">
            <v>62.493502181393751</v>
          </cell>
          <cell r="H85">
            <v>82.355616511304447</v>
          </cell>
          <cell r="I85">
            <v>87.097171821744766</v>
          </cell>
          <cell r="J85">
            <v>89.328105149265085</v>
          </cell>
          <cell r="K85">
            <v>31382</v>
          </cell>
        </row>
        <row r="86">
          <cell r="A86" t="str">
            <v>Fishery services</v>
          </cell>
          <cell r="B86">
            <v>347.25953346718813</v>
          </cell>
          <cell r="C86">
            <v>158.2941270795132</v>
          </cell>
          <cell r="D86">
            <v>228.1154385479708</v>
          </cell>
          <cell r="E86">
            <v>60.149020432654062</v>
          </cell>
          <cell r="F86">
            <v>283.08105172709645</v>
          </cell>
          <cell r="G86">
            <v>36.056590250474265</v>
          </cell>
          <cell r="H86">
            <v>315.58243975334005</v>
          </cell>
          <cell r="I86">
            <v>189.68618327343617</v>
          </cell>
          <cell r="J86">
            <v>275.09826929880097</v>
          </cell>
          <cell r="K86">
            <v>31391</v>
          </cell>
        </row>
        <row r="87">
          <cell r="A87" t="str">
            <v>Fishing policy and administrative management</v>
          </cell>
          <cell r="B87">
            <v>2642.7807739759337</v>
          </cell>
          <cell r="C87">
            <v>3426.5621853066191</v>
          </cell>
          <cell r="D87">
            <v>1273.4606132030553</v>
          </cell>
          <cell r="E87">
            <v>4616.2415120988671</v>
          </cell>
          <cell r="F87">
            <v>6245.898233628528</v>
          </cell>
          <cell r="G87">
            <v>3686.3697316109278</v>
          </cell>
          <cell r="H87">
            <v>4947.6289943767333</v>
          </cell>
          <cell r="I87">
            <v>4104.3193439814004</v>
          </cell>
          <cell r="J87">
            <v>6795.9116353412464</v>
          </cell>
          <cell r="K87">
            <v>31310</v>
          </cell>
        </row>
        <row r="88">
          <cell r="A88" t="str">
            <v>Flood prevention/control</v>
          </cell>
          <cell r="B88">
            <v>5284.116246413274</v>
          </cell>
          <cell r="C88">
            <v>8516.0141131774981</v>
          </cell>
          <cell r="D88">
            <v>3166.2685424132524</v>
          </cell>
          <cell r="E88">
            <v>10880.169868854997</v>
          </cell>
          <cell r="F88">
            <v>16329.356160081314</v>
          </cell>
          <cell r="G88">
            <v>14613.086279988025</v>
          </cell>
          <cell r="H88">
            <v>16636.547736858272</v>
          </cell>
          <cell r="I88">
            <v>24201.88979746624</v>
          </cell>
          <cell r="K88" t="e">
            <v>#N/A</v>
          </cell>
        </row>
        <row r="89">
          <cell r="A89" t="str">
            <v>Food assistance</v>
          </cell>
          <cell r="B89">
            <v>47472.529391243675</v>
          </cell>
          <cell r="C89">
            <v>22992.149578595559</v>
          </cell>
          <cell r="D89">
            <v>20098.961078478787</v>
          </cell>
          <cell r="E89">
            <v>21545.908868639508</v>
          </cell>
          <cell r="F89">
            <v>16833.024331297594</v>
          </cell>
          <cell r="G89">
            <v>25110.337935894706</v>
          </cell>
          <cell r="H89">
            <v>21691.966348022936</v>
          </cell>
          <cell r="I89">
            <v>19183.776220758638</v>
          </cell>
          <cell r="J89">
            <v>30462.907753974727</v>
          </cell>
          <cell r="K89">
            <v>52010</v>
          </cell>
        </row>
        <row r="90">
          <cell r="A90" t="str">
            <v>Food crop production</v>
          </cell>
          <cell r="B90">
            <v>8802.3100579686925</v>
          </cell>
          <cell r="C90">
            <v>8653.9197112661241</v>
          </cell>
          <cell r="D90">
            <v>6052.5518365605703</v>
          </cell>
          <cell r="E90">
            <v>9357.3422632103557</v>
          </cell>
          <cell r="F90">
            <v>10693.174339167754</v>
          </cell>
          <cell r="G90">
            <v>7152.4508267068113</v>
          </cell>
          <cell r="H90">
            <v>7519.5466250738355</v>
          </cell>
          <cell r="I90">
            <v>8486.2135882718612</v>
          </cell>
          <cell r="J90">
            <v>13129.138893610323</v>
          </cell>
          <cell r="K90">
            <v>31161</v>
          </cell>
        </row>
        <row r="91">
          <cell r="A91" t="str">
            <v>Labour Rights</v>
          </cell>
          <cell r="J91">
            <v>2080.8436999872361</v>
          </cell>
          <cell r="K91">
            <v>16070</v>
          </cell>
        </row>
        <row r="92">
          <cell r="A92" t="str">
            <v>Social Dialogue</v>
          </cell>
          <cell r="J92">
            <v>1073.1031037865148</v>
          </cell>
          <cell r="K92">
            <v>16080</v>
          </cell>
        </row>
        <row r="93">
          <cell r="A93" t="str">
            <v>Forest industries</v>
          </cell>
          <cell r="B93">
            <v>167.80852483804171</v>
          </cell>
          <cell r="C93">
            <v>6892.4091017987839</v>
          </cell>
          <cell r="D93">
            <v>75.830694355787628</v>
          </cell>
          <cell r="E93">
            <v>54.508018797760677</v>
          </cell>
          <cell r="F93">
            <v>111.98748646450102</v>
          </cell>
          <cell r="G93">
            <v>1052.0461971703937</v>
          </cell>
          <cell r="H93">
            <v>110.23071765304545</v>
          </cell>
          <cell r="I93">
            <v>24.056447923509072</v>
          </cell>
          <cell r="J93">
            <v>32.253788700770436</v>
          </cell>
          <cell r="K93">
            <v>32162</v>
          </cell>
        </row>
        <row r="94">
          <cell r="A94" t="str">
            <v>Forestry development</v>
          </cell>
          <cell r="B94">
            <v>2682.625620702328</v>
          </cell>
          <cell r="C94">
            <v>20934.391382384743</v>
          </cell>
          <cell r="D94">
            <v>2078.2571046796688</v>
          </cell>
          <cell r="E94">
            <v>4521.17225284286</v>
          </cell>
          <cell r="F94">
            <v>12646.816434526518</v>
          </cell>
          <cell r="G94">
            <v>8906.8219715060168</v>
          </cell>
          <cell r="H94">
            <v>8596.2061001865022</v>
          </cell>
          <cell r="I94">
            <v>6232.7263065025609</v>
          </cell>
          <cell r="J94">
            <v>18540.613721938713</v>
          </cell>
          <cell r="K94">
            <v>31220</v>
          </cell>
        </row>
        <row r="95">
          <cell r="A95" t="str">
            <v>Forestry education/training</v>
          </cell>
          <cell r="B95">
            <v>115.68913403884703</v>
          </cell>
          <cell r="C95">
            <v>137.3880329482588</v>
          </cell>
          <cell r="D95">
            <v>153.34203121261714</v>
          </cell>
          <cell r="E95">
            <v>111.04721988768827</v>
          </cell>
          <cell r="F95">
            <v>12.985487018359724</v>
          </cell>
          <cell r="G95">
            <v>206.99348591965287</v>
          </cell>
          <cell r="H95">
            <v>172.52861752386937</v>
          </cell>
          <cell r="I95">
            <v>11.72802928237485</v>
          </cell>
          <cell r="J95">
            <v>161.34910105958943</v>
          </cell>
          <cell r="K95">
            <v>31281</v>
          </cell>
        </row>
        <row r="96">
          <cell r="A96" t="str">
            <v>Forestry policy &amp; administrative management</v>
          </cell>
          <cell r="B96">
            <v>5849.760583363247</v>
          </cell>
          <cell r="C96">
            <v>8574.5366281162642</v>
          </cell>
          <cell r="D96">
            <v>7036.6333131755009</v>
          </cell>
          <cell r="E96">
            <v>11826.647697021459</v>
          </cell>
          <cell r="F96">
            <v>7357.8887503645437</v>
          </cell>
          <cell r="G96">
            <v>4883.0981060632585</v>
          </cell>
          <cell r="H96">
            <v>9726.8631825632528</v>
          </cell>
          <cell r="I96">
            <v>5886.3838378497858</v>
          </cell>
          <cell r="J96">
            <v>4768.1927737473388</v>
          </cell>
          <cell r="K96" t="e">
            <v>#N/A</v>
          </cell>
        </row>
        <row r="97">
          <cell r="A97" t="str">
            <v>Forestry research</v>
          </cell>
          <cell r="B97">
            <v>488.42411149361652</v>
          </cell>
          <cell r="C97">
            <v>191.60389328799911</v>
          </cell>
          <cell r="D97">
            <v>153.82409456857377</v>
          </cell>
          <cell r="E97">
            <v>320.80654204498035</v>
          </cell>
          <cell r="F97">
            <v>274.87976788783578</v>
          </cell>
          <cell r="G97">
            <v>112.29981203441864</v>
          </cell>
          <cell r="H97">
            <v>175.73494655777529</v>
          </cell>
          <cell r="I97">
            <v>1.8694256597660377</v>
          </cell>
          <cell r="J97">
            <v>162.4109799551008</v>
          </cell>
          <cell r="K97">
            <v>31282</v>
          </cell>
        </row>
        <row r="98">
          <cell r="A98" t="str">
            <v>Forestry services</v>
          </cell>
          <cell r="B98">
            <v>21.863282820725118</v>
          </cell>
          <cell r="C98">
            <v>46.574231282996287</v>
          </cell>
          <cell r="D98">
            <v>141.14628655738633</v>
          </cell>
          <cell r="E98">
            <v>140.10840257098604</v>
          </cell>
          <cell r="F98">
            <v>9.848913911447557</v>
          </cell>
          <cell r="G98">
            <v>0</v>
          </cell>
          <cell r="H98">
            <v>104.25887418266527</v>
          </cell>
          <cell r="I98">
            <v>162.21643296647903</v>
          </cell>
          <cell r="J98">
            <v>96.136194912667435</v>
          </cell>
          <cell r="K98">
            <v>31291</v>
          </cell>
        </row>
        <row r="99">
          <cell r="A99" t="str">
            <v>Formal sector financial intermediaries</v>
          </cell>
          <cell r="B99">
            <v>7272.518884977073</v>
          </cell>
          <cell r="C99">
            <v>94755.726584041578</v>
          </cell>
          <cell r="D99">
            <v>115700.8714303485</v>
          </cell>
          <cell r="E99">
            <v>130553.42108808205</v>
          </cell>
          <cell r="F99">
            <v>161128.54931572129</v>
          </cell>
          <cell r="G99">
            <v>193882.81074405147</v>
          </cell>
          <cell r="H99">
            <v>163262.30543522441</v>
          </cell>
          <cell r="I99">
            <v>102935.11078352037</v>
          </cell>
          <cell r="J99">
            <v>130986.57843538682</v>
          </cell>
          <cell r="K99">
            <v>24030</v>
          </cell>
        </row>
        <row r="100">
          <cell r="A100" t="str">
            <v>Fossil fuel electric power plants with carbon capture and storage (CCS)</v>
          </cell>
          <cell r="B100">
            <v>0</v>
          </cell>
          <cell r="C100">
            <v>0</v>
          </cell>
          <cell r="D100">
            <v>0</v>
          </cell>
          <cell r="E100">
            <v>0</v>
          </cell>
          <cell r="F100">
            <v>0</v>
          </cell>
          <cell r="G100">
            <v>1207.7940940384015</v>
          </cell>
          <cell r="H100">
            <v>328.89509974310857</v>
          </cell>
          <cell r="I100">
            <v>448.78789180512888</v>
          </cell>
          <cell r="J100">
            <v>0</v>
          </cell>
          <cell r="K100">
            <v>23350</v>
          </cell>
        </row>
        <row r="101">
          <cell r="A101" t="str">
            <v>Fuelwood/charcoal</v>
          </cell>
          <cell r="B101">
            <v>61.350355924747028</v>
          </cell>
          <cell r="C101">
            <v>182.11072176134593</v>
          </cell>
          <cell r="D101">
            <v>372.29669496035001</v>
          </cell>
          <cell r="E101">
            <v>657.91479549178587</v>
          </cell>
          <cell r="F101">
            <v>600.61413319264943</v>
          </cell>
          <cell r="G101">
            <v>361.39407348438584</v>
          </cell>
          <cell r="H101">
            <v>529.90824941780443</v>
          </cell>
          <cell r="I101">
            <v>197.0329742770885</v>
          </cell>
          <cell r="J101">
            <v>180.59640085728483</v>
          </cell>
          <cell r="K101">
            <v>31261</v>
          </cell>
        </row>
        <row r="102">
          <cell r="A102" t="str">
            <v>Gas distribution</v>
          </cell>
          <cell r="B102">
            <v>712.84805444330414</v>
          </cell>
          <cell r="C102">
            <v>1572.9319850848192</v>
          </cell>
          <cell r="D102">
            <v>1803.7144747132081</v>
          </cell>
          <cell r="E102">
            <v>650.3978886730622</v>
          </cell>
          <cell r="F102">
            <v>2980.0834476282803</v>
          </cell>
          <cell r="G102">
            <v>225.93189178303268</v>
          </cell>
          <cell r="H102">
            <v>21513.858500761504</v>
          </cell>
          <cell r="I102">
            <v>520.02612954995061</v>
          </cell>
          <cell r="J102">
            <v>121277.81785561828</v>
          </cell>
          <cell r="K102" t="e">
            <v>#N/A</v>
          </cell>
        </row>
        <row r="103">
          <cell r="A103" t="str">
            <v>General budget support-related aid</v>
          </cell>
          <cell r="B103">
            <v>190126.53322356407</v>
          </cell>
          <cell r="C103">
            <v>106686.71604717034</v>
          </cell>
          <cell r="D103">
            <v>92598.629670875933</v>
          </cell>
          <cell r="E103">
            <v>135592.27940255668</v>
          </cell>
          <cell r="F103">
            <v>101671.26713921805</v>
          </cell>
          <cell r="G103">
            <v>188265.47172412902</v>
          </cell>
          <cell r="H103">
            <v>514677.94104329648</v>
          </cell>
          <cell r="I103">
            <v>781375.5291156763</v>
          </cell>
          <cell r="J103">
            <v>67792.619044605046</v>
          </cell>
          <cell r="K103">
            <v>51010</v>
          </cell>
        </row>
        <row r="104">
          <cell r="A104" t="str">
            <v>Geothermal energy</v>
          </cell>
          <cell r="B104">
            <v>875.52861227740732</v>
          </cell>
          <cell r="C104">
            <v>1891.4821190388811</v>
          </cell>
          <cell r="D104">
            <v>1466.3317526028384</v>
          </cell>
          <cell r="E104">
            <v>7802.6771670657099</v>
          </cell>
          <cell r="F104">
            <v>8209.6047710288585</v>
          </cell>
          <cell r="G104">
            <v>4543.1013575332581</v>
          </cell>
          <cell r="H104">
            <v>4337.5026302312608</v>
          </cell>
          <cell r="I104">
            <v>4169.0281050569047</v>
          </cell>
          <cell r="J104">
            <v>3204.1186157189863</v>
          </cell>
          <cell r="K104">
            <v>23260</v>
          </cell>
        </row>
        <row r="105">
          <cell r="A105" t="str">
            <v>Health education</v>
          </cell>
          <cell r="B105">
            <v>1339.4906462103991</v>
          </cell>
          <cell r="C105">
            <v>1956.4449962199581</v>
          </cell>
          <cell r="D105">
            <v>1683.2571855771498</v>
          </cell>
          <cell r="E105">
            <v>2111.9502750018637</v>
          </cell>
          <cell r="F105">
            <v>2234.5128328184396</v>
          </cell>
          <cell r="G105">
            <v>2146.8477942128657</v>
          </cell>
          <cell r="H105">
            <v>1653.7402123720572</v>
          </cell>
          <cell r="I105">
            <v>4051.5635065601223</v>
          </cell>
          <cell r="J105">
            <v>3586.9931573729418</v>
          </cell>
          <cell r="K105">
            <v>12261</v>
          </cell>
        </row>
        <row r="106">
          <cell r="A106" t="str">
            <v>Health personnel development</v>
          </cell>
          <cell r="B106">
            <v>2099.8310922291585</v>
          </cell>
          <cell r="C106">
            <v>1545.0359740308404</v>
          </cell>
          <cell r="D106">
            <v>2102.4172531931035</v>
          </cell>
          <cell r="E106">
            <v>1194.0857702729145</v>
          </cell>
          <cell r="F106">
            <v>2086.8795960823591</v>
          </cell>
          <cell r="G106">
            <v>2677.9026619429401</v>
          </cell>
          <cell r="H106">
            <v>1611.9611938771332</v>
          </cell>
          <cell r="I106">
            <v>2073.8503927594429</v>
          </cell>
          <cell r="J106">
            <v>2190.1483803104256</v>
          </cell>
          <cell r="K106">
            <v>12281</v>
          </cell>
        </row>
        <row r="107">
          <cell r="A107" t="str">
            <v>Health policy and administrative management</v>
          </cell>
          <cell r="B107">
            <v>54001.696035396293</v>
          </cell>
          <cell r="C107">
            <v>51459.319448632516</v>
          </cell>
          <cell r="D107">
            <v>43407.859188752525</v>
          </cell>
          <cell r="E107">
            <v>48403.707057106883</v>
          </cell>
          <cell r="F107">
            <v>58110.474153231931</v>
          </cell>
          <cell r="G107">
            <v>39965.229603727574</v>
          </cell>
          <cell r="H107">
            <v>48993.90139670069</v>
          </cell>
          <cell r="I107">
            <v>63055.08360523748</v>
          </cell>
          <cell r="J107">
            <v>72369.066944628081</v>
          </cell>
          <cell r="K107">
            <v>12110</v>
          </cell>
        </row>
        <row r="108">
          <cell r="A108" t="str">
            <v>Marine energy</v>
          </cell>
          <cell r="B108">
            <v>0</v>
          </cell>
          <cell r="C108">
            <v>0</v>
          </cell>
          <cell r="D108">
            <v>0</v>
          </cell>
          <cell r="E108">
            <v>0</v>
          </cell>
          <cell r="F108">
            <v>0</v>
          </cell>
          <cell r="G108">
            <v>0</v>
          </cell>
          <cell r="H108">
            <v>0</v>
          </cell>
          <cell r="K108">
            <v>23250</v>
          </cell>
        </row>
        <row r="109">
          <cell r="A109" t="str">
            <v>Higher education</v>
          </cell>
          <cell r="B109">
            <v>35039.290546987337</v>
          </cell>
          <cell r="C109">
            <v>23986.25175434634</v>
          </cell>
          <cell r="D109">
            <v>31227.812308346951</v>
          </cell>
          <cell r="E109">
            <v>39257.268048137652</v>
          </cell>
          <cell r="F109">
            <v>38834.61501458328</v>
          </cell>
          <cell r="G109">
            <v>36921.545543332926</v>
          </cell>
          <cell r="H109">
            <v>41634.518271058943</v>
          </cell>
          <cell r="I109">
            <v>41300.908785914806</v>
          </cell>
          <cell r="J109">
            <v>38686.658460599108</v>
          </cell>
          <cell r="K109">
            <v>11420</v>
          </cell>
        </row>
        <row r="110">
          <cell r="A110" t="str">
            <v>Non-renewable waste-fired electric power plants</v>
          </cell>
          <cell r="B110">
            <v>0</v>
          </cell>
          <cell r="C110">
            <v>0</v>
          </cell>
          <cell r="D110">
            <v>0</v>
          </cell>
          <cell r="E110">
            <v>0</v>
          </cell>
          <cell r="F110">
            <v>0</v>
          </cell>
          <cell r="G110">
            <v>0</v>
          </cell>
          <cell r="H110">
            <v>0</v>
          </cell>
          <cell r="K110">
            <v>23360</v>
          </cell>
        </row>
        <row r="111">
          <cell r="A111" t="str">
            <v>Housing policy and administrative management</v>
          </cell>
          <cell r="B111">
            <v>4039.3046408741693</v>
          </cell>
          <cell r="C111">
            <v>7506.3121094099506</v>
          </cell>
          <cell r="D111">
            <v>631.5441072739344</v>
          </cell>
          <cell r="E111">
            <v>581.63861714114773</v>
          </cell>
          <cell r="F111">
            <v>2917.0341932166884</v>
          </cell>
          <cell r="G111">
            <v>2958.2379248688717</v>
          </cell>
          <cell r="H111">
            <v>1174.9855753050658</v>
          </cell>
          <cell r="I111">
            <v>1985.0616322668466</v>
          </cell>
          <cell r="J111">
            <v>10875.401486584227</v>
          </cell>
          <cell r="K111">
            <v>16030</v>
          </cell>
        </row>
        <row r="112">
          <cell r="A112" t="str">
            <v>Human rights</v>
          </cell>
          <cell r="B112">
            <v>21227.106734537851</v>
          </cell>
          <cell r="C112">
            <v>20095.987038869498</v>
          </cell>
          <cell r="D112">
            <v>12563.2408526241</v>
          </cell>
          <cell r="E112">
            <v>18151.872485056458</v>
          </cell>
          <cell r="F112">
            <v>14860.967146353247</v>
          </cell>
          <cell r="G112">
            <v>17442.92358251577</v>
          </cell>
          <cell r="H112">
            <v>18183.541918163013</v>
          </cell>
          <cell r="I112">
            <v>16706.198267475575</v>
          </cell>
          <cell r="J112">
            <v>17219.358113736871</v>
          </cell>
          <cell r="K112">
            <v>15160</v>
          </cell>
        </row>
        <row r="113">
          <cell r="A113" t="str">
            <v>Hybrid energy electric power plants</v>
          </cell>
          <cell r="B113">
            <v>0</v>
          </cell>
          <cell r="C113">
            <v>0</v>
          </cell>
          <cell r="D113">
            <v>0</v>
          </cell>
          <cell r="E113">
            <v>0</v>
          </cell>
          <cell r="F113">
            <v>0</v>
          </cell>
          <cell r="G113">
            <v>0</v>
          </cell>
          <cell r="I113">
            <v>427.20856982679413</v>
          </cell>
          <cell r="J113">
            <v>2.7026952293488127</v>
          </cell>
          <cell r="K113">
            <v>23410</v>
          </cell>
        </row>
        <row r="114">
          <cell r="A114" t="str">
            <v>Hydro-electric power plants</v>
          </cell>
          <cell r="B114">
            <v>9794.4957537974715</v>
          </cell>
          <cell r="C114">
            <v>19894.206692164909</v>
          </cell>
          <cell r="D114">
            <v>8918.9154218642125</v>
          </cell>
          <cell r="E114">
            <v>18978.366740908754</v>
          </cell>
          <cell r="F114">
            <v>20647.101163907617</v>
          </cell>
          <cell r="G114">
            <v>19956.884051552373</v>
          </cell>
          <cell r="H114">
            <v>19058.530987735059</v>
          </cell>
          <cell r="I114">
            <v>18475.501868561609</v>
          </cell>
          <cell r="J114">
            <v>24602.736531982973</v>
          </cell>
          <cell r="K114">
            <v>23220</v>
          </cell>
        </row>
        <row r="115">
          <cell r="A115" t="str">
            <v>Immediate post-emergency reconstruction and rehabilitation</v>
          </cell>
          <cell r="J115">
            <v>42603.390207435725</v>
          </cell>
          <cell r="K115">
            <v>73010</v>
          </cell>
        </row>
        <row r="116">
          <cell r="A116" t="str">
            <v>Heat plants</v>
          </cell>
          <cell r="B116">
            <v>0</v>
          </cell>
          <cell r="C116">
            <v>0</v>
          </cell>
          <cell r="D116">
            <v>0</v>
          </cell>
          <cell r="E116">
            <v>0</v>
          </cell>
          <cell r="F116">
            <v>0</v>
          </cell>
          <cell r="G116">
            <v>0</v>
          </cell>
          <cell r="H116">
            <v>0</v>
          </cell>
          <cell r="K116">
            <v>23610</v>
          </cell>
        </row>
        <row r="117">
          <cell r="A117" t="str">
            <v>Remittance facilitation, promotion and optimisation</v>
          </cell>
          <cell r="J117">
            <v>244.49079771827385</v>
          </cell>
          <cell r="K117">
            <v>24050</v>
          </cell>
        </row>
        <row r="118">
          <cell r="A118" t="str">
            <v>Industrial crops/export crops</v>
          </cell>
          <cell r="B118">
            <v>8332.6389698634484</v>
          </cell>
          <cell r="C118">
            <v>4798.8022386125795</v>
          </cell>
          <cell r="D118">
            <v>4728.444280425635</v>
          </cell>
          <cell r="E118">
            <v>9151.8452937614402</v>
          </cell>
          <cell r="F118">
            <v>5285.7135483406882</v>
          </cell>
          <cell r="G118">
            <v>6201.0075628136437</v>
          </cell>
          <cell r="H118">
            <v>9434.1956961548221</v>
          </cell>
          <cell r="I118">
            <v>5380.9773370030325</v>
          </cell>
          <cell r="J118">
            <v>6746.8209500993134</v>
          </cell>
          <cell r="K118">
            <v>31162</v>
          </cell>
        </row>
        <row r="119">
          <cell r="A119" t="str">
            <v>Industrial development</v>
          </cell>
          <cell r="B119">
            <v>4103.2566533746913</v>
          </cell>
          <cell r="C119">
            <v>7118.2461236226081</v>
          </cell>
          <cell r="D119">
            <v>2513.0024382820811</v>
          </cell>
          <cell r="E119">
            <v>4250.3255758511423</v>
          </cell>
          <cell r="F119">
            <v>1922.6208426891167</v>
          </cell>
          <cell r="G119">
            <v>1584.8453067044561</v>
          </cell>
          <cell r="H119">
            <v>2587.7562993642364</v>
          </cell>
          <cell r="I119">
            <v>9948.9157359919827</v>
          </cell>
          <cell r="J119">
            <v>11474.588804097115</v>
          </cell>
          <cell r="K119">
            <v>32120</v>
          </cell>
        </row>
        <row r="120">
          <cell r="A120" t="str">
            <v>Industrial minerals</v>
          </cell>
          <cell r="B120">
            <v>0.13324887088001286</v>
          </cell>
          <cell r="C120">
            <v>0</v>
          </cell>
          <cell r="D120">
            <v>7.3006970143036192</v>
          </cell>
          <cell r="E120">
            <v>0</v>
          </cell>
          <cell r="F120">
            <v>8.255780147089224</v>
          </cell>
          <cell r="G120">
            <v>0.53270768144059033</v>
          </cell>
          <cell r="H120">
            <v>0</v>
          </cell>
          <cell r="J120">
            <v>654.1023909893305</v>
          </cell>
          <cell r="K120">
            <v>32266</v>
          </cell>
        </row>
        <row r="121">
          <cell r="A121" t="str">
            <v>Industrial policy and administrative management</v>
          </cell>
          <cell r="B121">
            <v>1744.4229866359494</v>
          </cell>
          <cell r="C121">
            <v>3198.6380866280633</v>
          </cell>
          <cell r="D121">
            <v>2831.4594071685824</v>
          </cell>
          <cell r="E121">
            <v>3663.4608735471193</v>
          </cell>
          <cell r="F121">
            <v>3326.4519253386238</v>
          </cell>
          <cell r="G121">
            <v>1770.2112557733471</v>
          </cell>
          <cell r="H121">
            <v>1405.1745921682727</v>
          </cell>
          <cell r="I121">
            <v>3453.0780681342603</v>
          </cell>
          <cell r="J121">
            <v>7526.7845263845757</v>
          </cell>
          <cell r="K121">
            <v>32110</v>
          </cell>
        </row>
        <row r="122">
          <cell r="A122" t="str">
            <v>Infectious disease control</v>
          </cell>
          <cell r="B122">
            <v>17041.612391011298</v>
          </cell>
          <cell r="C122">
            <v>29488.23333645811</v>
          </cell>
          <cell r="D122">
            <v>21926.930410971832</v>
          </cell>
          <cell r="E122">
            <v>54335.84801777704</v>
          </cell>
          <cell r="F122">
            <v>50037.012976027108</v>
          </cell>
          <cell r="G122">
            <v>90356.881147294713</v>
          </cell>
          <cell r="H122">
            <v>52176.474588310855</v>
          </cell>
          <cell r="I122">
            <v>89983.68520280566</v>
          </cell>
          <cell r="J122">
            <v>110028.37706143543</v>
          </cell>
          <cell r="K122">
            <v>12250</v>
          </cell>
        </row>
        <row r="123">
          <cell r="A123" t="str">
            <v>Informal/semi-formal financial intermediaries</v>
          </cell>
          <cell r="B123">
            <v>9696.7649367263475</v>
          </cell>
          <cell r="C123">
            <v>15716.67268052313</v>
          </cell>
          <cell r="D123">
            <v>5833.3574730310675</v>
          </cell>
          <cell r="E123">
            <v>9673.0839686122799</v>
          </cell>
          <cell r="F123">
            <v>6399.9679665475314</v>
          </cell>
          <cell r="G123">
            <v>6712.6018881711198</v>
          </cell>
          <cell r="H123">
            <v>3758.1097245670817</v>
          </cell>
          <cell r="I123">
            <v>7080.3575177064686</v>
          </cell>
          <cell r="J123">
            <v>6955.1448241238722</v>
          </cell>
          <cell r="K123">
            <v>24040</v>
          </cell>
        </row>
        <row r="124">
          <cell r="A124" t="str">
            <v>Information and communication technology (ICT)</v>
          </cell>
          <cell r="B124">
            <v>3932.397984450979</v>
          </cell>
          <cell r="C124">
            <v>7101.4575039536439</v>
          </cell>
          <cell r="D124">
            <v>4414.5756423480125</v>
          </cell>
          <cell r="E124">
            <v>8255.0506532065992</v>
          </cell>
          <cell r="F124">
            <v>6126.8563991151968</v>
          </cell>
          <cell r="G124">
            <v>5518.5197945886412</v>
          </cell>
          <cell r="H124">
            <v>10372.121885254312</v>
          </cell>
          <cell r="I124">
            <v>14814.437518392819</v>
          </cell>
          <cell r="J124">
            <v>35034.334928005883</v>
          </cell>
          <cell r="K124">
            <v>22040</v>
          </cell>
        </row>
        <row r="125">
          <cell r="A125" t="str">
            <v>Business development services</v>
          </cell>
          <cell r="J125">
            <v>461.60086939285543</v>
          </cell>
          <cell r="K125">
            <v>25030</v>
          </cell>
        </row>
        <row r="126">
          <cell r="A126" t="str">
            <v>Legal and judicial development</v>
          </cell>
          <cell r="B126">
            <v>23774.328302413243</v>
          </cell>
          <cell r="C126">
            <v>22592.785406828574</v>
          </cell>
          <cell r="D126">
            <v>34723.945099210396</v>
          </cell>
          <cell r="E126">
            <v>35796.975418623922</v>
          </cell>
          <cell r="F126">
            <v>32033.315990849143</v>
          </cell>
          <cell r="G126">
            <v>37111.327822586267</v>
          </cell>
          <cell r="H126">
            <v>32204.321159576255</v>
          </cell>
          <cell r="I126">
            <v>38962.62294251284</v>
          </cell>
          <cell r="J126">
            <v>29992.130125380925</v>
          </cell>
          <cell r="K126">
            <v>15130</v>
          </cell>
        </row>
        <row r="127">
          <cell r="A127" t="str">
            <v>Legislatures and political parties</v>
          </cell>
          <cell r="B127">
            <v>2791.7773469728209</v>
          </cell>
          <cell r="C127">
            <v>2471.5451153004014</v>
          </cell>
          <cell r="D127">
            <v>2537.815616419352</v>
          </cell>
          <cell r="E127">
            <v>2478.8816742611934</v>
          </cell>
          <cell r="F127">
            <v>2026.270726076785</v>
          </cell>
          <cell r="G127">
            <v>1737.0174197192782</v>
          </cell>
          <cell r="H127">
            <v>730.84749009554912</v>
          </cell>
          <cell r="I127">
            <v>747.27029786320259</v>
          </cell>
          <cell r="J127">
            <v>746.2299007783663</v>
          </cell>
          <cell r="K127">
            <v>15152</v>
          </cell>
        </row>
        <row r="128">
          <cell r="A128" t="str">
            <v>Livestock</v>
          </cell>
          <cell r="B128">
            <v>2995.6417067312887</v>
          </cell>
          <cell r="C128">
            <v>2733.0858853986856</v>
          </cell>
          <cell r="D128">
            <v>4001.1655337486086</v>
          </cell>
          <cell r="E128">
            <v>7232.649955117161</v>
          </cell>
          <cell r="F128">
            <v>8442.4132026156294</v>
          </cell>
          <cell r="G128">
            <v>9787.9516875212612</v>
          </cell>
          <cell r="H128">
            <v>10994.910928384088</v>
          </cell>
          <cell r="I128">
            <v>12690.015027214318</v>
          </cell>
          <cell r="J128">
            <v>22657.025506332477</v>
          </cell>
          <cell r="K128">
            <v>31163</v>
          </cell>
        </row>
        <row r="129">
          <cell r="A129" t="str">
            <v>Livestock/veterinary services</v>
          </cell>
          <cell r="B129">
            <v>3425.0151224482411</v>
          </cell>
          <cell r="C129">
            <v>3617.4384691155651</v>
          </cell>
          <cell r="D129">
            <v>2019.22892371644</v>
          </cell>
          <cell r="E129">
            <v>3653.7648056215571</v>
          </cell>
          <cell r="F129">
            <v>3403.9543347712906</v>
          </cell>
          <cell r="G129">
            <v>3070.181335027667</v>
          </cell>
          <cell r="H129">
            <v>2741.2504523566527</v>
          </cell>
          <cell r="I129">
            <v>1970.6575654191292</v>
          </cell>
          <cell r="J129">
            <v>4627.5583102261771</v>
          </cell>
          <cell r="K129">
            <v>31195</v>
          </cell>
        </row>
        <row r="130">
          <cell r="A130" t="str">
            <v>Low-cost housing</v>
          </cell>
          <cell r="B130">
            <v>536.30113763274812</v>
          </cell>
          <cell r="C130">
            <v>1144.3489269055947</v>
          </cell>
          <cell r="D130">
            <v>1091.674083545596</v>
          </cell>
          <cell r="E130">
            <v>897.9050817522791</v>
          </cell>
          <cell r="F130">
            <v>920.94742584993264</v>
          </cell>
          <cell r="G130">
            <v>1993.5746278476013</v>
          </cell>
          <cell r="H130">
            <v>1184.3081143140137</v>
          </cell>
          <cell r="I130">
            <v>1111.2889026603052</v>
          </cell>
          <cell r="J130">
            <v>3741.083847012485</v>
          </cell>
          <cell r="K130">
            <v>16040</v>
          </cell>
        </row>
        <row r="131">
          <cell r="A131" t="str">
            <v>Responsible Business Conduct</v>
          </cell>
          <cell r="J131">
            <v>0.68130156282622234</v>
          </cell>
          <cell r="K131">
            <v>25040</v>
          </cell>
        </row>
        <row r="132">
          <cell r="A132" t="str">
            <v>Malaria control</v>
          </cell>
          <cell r="B132">
            <v>97108.432774242858</v>
          </cell>
          <cell r="C132">
            <v>51257.604196448454</v>
          </cell>
          <cell r="D132">
            <v>42490.896091157534</v>
          </cell>
          <cell r="E132">
            <v>149805.48389882475</v>
          </cell>
          <cell r="F132">
            <v>90717.013280798245</v>
          </cell>
          <cell r="G132">
            <v>30408.610354779834</v>
          </cell>
          <cell r="H132">
            <v>49056.49805030736</v>
          </cell>
          <cell r="I132">
            <v>108001.69485523706</v>
          </cell>
          <cell r="J132">
            <v>122117.47391724976</v>
          </cell>
          <cell r="K132">
            <v>12262</v>
          </cell>
        </row>
        <row r="133">
          <cell r="A133" t="str">
            <v>Offshore minerals</v>
          </cell>
          <cell r="J133">
            <v>0</v>
          </cell>
          <cell r="K133">
            <v>32268</v>
          </cell>
        </row>
        <row r="134">
          <cell r="A134" t="str">
            <v>Material relief assistance and services</v>
          </cell>
          <cell r="B134">
            <v>103108.8832406688</v>
          </cell>
          <cell r="C134">
            <v>102390.77336896458</v>
          </cell>
          <cell r="D134">
            <v>83224.43096279625</v>
          </cell>
          <cell r="E134">
            <v>110659.09669916077</v>
          </cell>
          <cell r="F134">
            <v>126064.33676363043</v>
          </cell>
          <cell r="G134">
            <v>122256.3095599025</v>
          </cell>
          <cell r="H134">
            <v>116673.07248247373</v>
          </cell>
          <cell r="I134">
            <v>143464.46899214591</v>
          </cell>
          <cell r="J134">
            <v>182342.97151293658</v>
          </cell>
          <cell r="K134" t="e">
            <v>#N/A</v>
          </cell>
        </row>
        <row r="135">
          <cell r="A135" t="str">
            <v>Media and free flow of information</v>
          </cell>
          <cell r="B135">
            <v>2282.8162721152494</v>
          </cell>
          <cell r="C135">
            <v>1611.9010349736675</v>
          </cell>
          <cell r="D135">
            <v>1543.0590098920077</v>
          </cell>
          <cell r="E135">
            <v>1242.208152020379</v>
          </cell>
          <cell r="F135">
            <v>1640.2164803362898</v>
          </cell>
          <cell r="G135">
            <v>1480.5168403577502</v>
          </cell>
          <cell r="H135">
            <v>1717.7810906482159</v>
          </cell>
          <cell r="I135">
            <v>1991.7148852325624</v>
          </cell>
          <cell r="J135">
            <v>1445.7767863476995</v>
          </cell>
          <cell r="K135">
            <v>15153</v>
          </cell>
        </row>
        <row r="136">
          <cell r="A136" t="str">
            <v>Medical education/training</v>
          </cell>
          <cell r="B136">
            <v>1875.0369965760174</v>
          </cell>
          <cell r="C136">
            <v>1537.63783694936</v>
          </cell>
          <cell r="D136">
            <v>2066.9077962414008</v>
          </cell>
          <cell r="E136">
            <v>1619.3912351622807</v>
          </cell>
          <cell r="F136">
            <v>1982.477818112141</v>
          </cell>
          <cell r="G136">
            <v>1346.4380988930552</v>
          </cell>
          <cell r="H136">
            <v>2234.0244305705919</v>
          </cell>
          <cell r="I136">
            <v>1256.9878125266787</v>
          </cell>
          <cell r="J136">
            <v>3185.5649349363703</v>
          </cell>
          <cell r="K136">
            <v>12181</v>
          </cell>
        </row>
        <row r="137">
          <cell r="A137" t="str">
            <v>Medical research</v>
          </cell>
          <cell r="B137">
            <v>613.81834072237712</v>
          </cell>
          <cell r="C137">
            <v>507.49237965192242</v>
          </cell>
          <cell r="D137">
            <v>209.06177064705167</v>
          </cell>
          <cell r="E137">
            <v>168.9159554499324</v>
          </cell>
          <cell r="F137">
            <v>1567.7851076160143</v>
          </cell>
          <cell r="G137">
            <v>1675.8107827726399</v>
          </cell>
          <cell r="H137">
            <v>1684.1819037444702</v>
          </cell>
          <cell r="I137">
            <v>1878.4323032210693</v>
          </cell>
          <cell r="J137">
            <v>2106.4307174112905</v>
          </cell>
          <cell r="K137">
            <v>12182</v>
          </cell>
        </row>
        <row r="138">
          <cell r="A138" t="str">
            <v>Medical services</v>
          </cell>
          <cell r="B138">
            <v>7313.3407314273836</v>
          </cell>
          <cell r="C138">
            <v>6983.0162658372519</v>
          </cell>
          <cell r="D138">
            <v>5326.8979926190214</v>
          </cell>
          <cell r="E138">
            <v>4549.8600911913099</v>
          </cell>
          <cell r="F138">
            <v>5048.019348488695</v>
          </cell>
          <cell r="G138">
            <v>7365.8286226061919</v>
          </cell>
          <cell r="H138">
            <v>7798.7031362058078</v>
          </cell>
          <cell r="I138">
            <v>13912.527966317051</v>
          </cell>
          <cell r="J138">
            <v>23462.635792619109</v>
          </cell>
          <cell r="K138">
            <v>12191</v>
          </cell>
        </row>
        <row r="139">
          <cell r="A139" t="str">
            <v>Mineral prospection and exploration</v>
          </cell>
          <cell r="B139">
            <v>2189.7335563896722</v>
          </cell>
          <cell r="C139">
            <v>1331.2144514745717</v>
          </cell>
          <cell r="D139">
            <v>1566.7712266818239</v>
          </cell>
          <cell r="E139">
            <v>2100.4104788646973</v>
          </cell>
          <cell r="F139">
            <v>3041.9906161278368</v>
          </cell>
          <cell r="G139">
            <v>382.60646133831062</v>
          </cell>
          <cell r="H139">
            <v>2947.8208800340062</v>
          </cell>
          <cell r="I139">
            <v>364.72620728314348</v>
          </cell>
          <cell r="J139">
            <v>1528.9014050764906</v>
          </cell>
          <cell r="K139">
            <v>32220</v>
          </cell>
        </row>
        <row r="140">
          <cell r="A140" t="str">
            <v>Mineral/mining policy &amp; admin. mgmt</v>
          </cell>
          <cell r="B140">
            <v>4873.2332518859976</v>
          </cell>
          <cell r="C140">
            <v>10812.050163176835</v>
          </cell>
          <cell r="D140">
            <v>3634.5456399903951</v>
          </cell>
          <cell r="E140">
            <v>8584.998209563737</v>
          </cell>
          <cell r="F140">
            <v>6864.7836208649533</v>
          </cell>
          <cell r="G140">
            <v>8898.9091508264573</v>
          </cell>
          <cell r="H140">
            <v>5396.8651045382121</v>
          </cell>
          <cell r="I140">
            <v>5172.0318470103302</v>
          </cell>
          <cell r="J140">
            <v>11068.101235132333</v>
          </cell>
          <cell r="K140" t="e">
            <v>#N/A</v>
          </cell>
        </row>
        <row r="141">
          <cell r="A141" t="str">
            <v>Monetary institutions</v>
          </cell>
          <cell r="B141">
            <v>714.23124628733422</v>
          </cell>
          <cell r="C141">
            <v>480.65566989679576</v>
          </cell>
          <cell r="D141">
            <v>907.09081011003047</v>
          </cell>
          <cell r="E141">
            <v>7080.7821082629207</v>
          </cell>
          <cell r="F141">
            <v>12136.727002103213</v>
          </cell>
          <cell r="G141">
            <v>1214.1997179974858</v>
          </cell>
          <cell r="H141">
            <v>449.73045203162593</v>
          </cell>
          <cell r="I141">
            <v>338.72804655279731</v>
          </cell>
          <cell r="J141">
            <v>213.90427935228666</v>
          </cell>
          <cell r="K141">
            <v>24020</v>
          </cell>
        </row>
        <row r="142">
          <cell r="A142" t="str">
            <v>Multi-hazard response preparedness</v>
          </cell>
          <cell r="J142">
            <v>80035.055308646901</v>
          </cell>
          <cell r="K142">
            <v>74020</v>
          </cell>
        </row>
        <row r="143">
          <cell r="A143" t="str">
            <v>Multilateral trade negotiations</v>
          </cell>
          <cell r="B143">
            <v>1215.7340356179261</v>
          </cell>
          <cell r="C143">
            <v>929.70569938674851</v>
          </cell>
          <cell r="D143">
            <v>789.36609150164895</v>
          </cell>
          <cell r="E143">
            <v>438.40121994360237</v>
          </cell>
          <cell r="F143">
            <v>88.952643251330073</v>
          </cell>
          <cell r="G143">
            <v>348.15974197935623</v>
          </cell>
          <cell r="H143">
            <v>97.319655736663748</v>
          </cell>
          <cell r="I143">
            <v>135.23527720491424</v>
          </cell>
          <cell r="J143">
            <v>109.69072880602282</v>
          </cell>
          <cell r="K143">
            <v>33140</v>
          </cell>
        </row>
        <row r="144">
          <cell r="A144" t="str">
            <v>Multisector aid</v>
          </cell>
          <cell r="B144">
            <v>88343.056203776447</v>
          </cell>
          <cell r="C144">
            <v>61936.856746735932</v>
          </cell>
          <cell r="D144">
            <v>60433.574628719864</v>
          </cell>
          <cell r="E144">
            <v>78798.507618826174</v>
          </cell>
          <cell r="F144">
            <v>62234.618192646289</v>
          </cell>
          <cell r="G144">
            <v>72024.862528206198</v>
          </cell>
          <cell r="H144">
            <v>108373.13872163136</v>
          </cell>
          <cell r="I144">
            <v>120111.43873948553</v>
          </cell>
          <cell r="J144">
            <v>115230.69724372533</v>
          </cell>
          <cell r="K144">
            <v>43010</v>
          </cell>
        </row>
        <row r="145">
          <cell r="A145" t="str">
            <v>Multisector aid for basic social services</v>
          </cell>
          <cell r="B145">
            <v>12476.577170946581</v>
          </cell>
          <cell r="C145">
            <v>14786.457401041907</v>
          </cell>
          <cell r="D145">
            <v>13699.520829035691</v>
          </cell>
          <cell r="E145">
            <v>26460.060271456641</v>
          </cell>
          <cell r="F145">
            <v>17938.906302781746</v>
          </cell>
          <cell r="G145">
            <v>14660.62183942615</v>
          </cell>
          <cell r="H145">
            <v>27969.496878218441</v>
          </cell>
          <cell r="I145">
            <v>23392.582180624333</v>
          </cell>
          <cell r="J145">
            <v>44028.526094604931</v>
          </cell>
          <cell r="K145">
            <v>16050</v>
          </cell>
        </row>
        <row r="146">
          <cell r="A146" t="str">
            <v>Multisector education/training</v>
          </cell>
          <cell r="B146">
            <v>346.74341005563844</v>
          </cell>
          <cell r="C146">
            <v>158.67873017509103</v>
          </cell>
          <cell r="D146">
            <v>320.5807370913364</v>
          </cell>
          <cell r="E146">
            <v>1454.6543251423636</v>
          </cell>
          <cell r="F146">
            <v>353.88773348233144</v>
          </cell>
          <cell r="G146">
            <v>938.16590124700201</v>
          </cell>
          <cell r="H146">
            <v>233.85559166709649</v>
          </cell>
          <cell r="I146">
            <v>167.15232185030877</v>
          </cell>
          <cell r="J146">
            <v>33.852002878914121</v>
          </cell>
          <cell r="K146">
            <v>43081</v>
          </cell>
        </row>
        <row r="147">
          <cell r="A147" t="str">
            <v>Narcotics control</v>
          </cell>
          <cell r="B147">
            <v>1902.2312637883922</v>
          </cell>
          <cell r="C147">
            <v>371.55906826087659</v>
          </cell>
          <cell r="D147">
            <v>978.03011746493962</v>
          </cell>
          <cell r="E147">
            <v>1036.5505911538667</v>
          </cell>
          <cell r="F147">
            <v>1352.2821997105873</v>
          </cell>
          <cell r="G147">
            <v>2462.9124158953496</v>
          </cell>
          <cell r="H147">
            <v>3858.4323813076389</v>
          </cell>
          <cell r="I147">
            <v>3237.4482811133607</v>
          </cell>
          <cell r="J147">
            <v>2861.7500801969045</v>
          </cell>
          <cell r="K147">
            <v>16063</v>
          </cell>
        </row>
        <row r="148">
          <cell r="A148" t="str">
            <v>Natural gas-fired electric power plants</v>
          </cell>
          <cell r="B148">
            <v>38.78448436538374</v>
          </cell>
          <cell r="C148">
            <v>20947.578999413556</v>
          </cell>
          <cell r="D148">
            <v>2123.960598130971</v>
          </cell>
          <cell r="E148">
            <v>1028.4864386738152</v>
          </cell>
          <cell r="F148">
            <v>7210.6115362934015</v>
          </cell>
          <cell r="G148">
            <v>7995.96746515409</v>
          </cell>
          <cell r="H148">
            <v>5282.0016057860512</v>
          </cell>
          <cell r="I148">
            <v>14479.519715965673</v>
          </cell>
          <cell r="J148">
            <v>8540.1966592405624</v>
          </cell>
          <cell r="K148">
            <v>23340</v>
          </cell>
        </row>
        <row r="149">
          <cell r="A149" t="str">
            <v>Disaster Risk Reduction</v>
          </cell>
          <cell r="J149">
            <v>10932.365288005043</v>
          </cell>
          <cell r="K149">
            <v>43060</v>
          </cell>
        </row>
        <row r="150">
          <cell r="A150" t="str">
            <v>Non-agricultural alternative development</v>
          </cell>
          <cell r="B150">
            <v>36.421757859843908</v>
          </cell>
          <cell r="C150">
            <v>51.818226661174634</v>
          </cell>
          <cell r="D150">
            <v>347.485884266688</v>
          </cell>
          <cell r="E150">
            <v>81.389975575797337</v>
          </cell>
          <cell r="F150">
            <v>147.85893613613587</v>
          </cell>
          <cell r="G150">
            <v>143.18158859480587</v>
          </cell>
          <cell r="H150">
            <v>24.016963566867865</v>
          </cell>
          <cell r="I150">
            <v>21.30845576526087</v>
          </cell>
          <cell r="J150">
            <v>15.679817748702746</v>
          </cell>
          <cell r="K150">
            <v>43050</v>
          </cell>
        </row>
        <row r="151">
          <cell r="A151" t="str">
            <v>Non-ferrous metal industries</v>
          </cell>
          <cell r="B151">
            <v>0</v>
          </cell>
          <cell r="C151">
            <v>49.440603829066085</v>
          </cell>
          <cell r="D151">
            <v>0</v>
          </cell>
          <cell r="E151">
            <v>59.200181849245801</v>
          </cell>
          <cell r="F151">
            <v>29.524620900696526</v>
          </cell>
          <cell r="G151">
            <v>3.7867881668842474</v>
          </cell>
          <cell r="H151">
            <v>27.936348156587496</v>
          </cell>
          <cell r="I151">
            <v>0</v>
          </cell>
          <cell r="K151">
            <v>32170</v>
          </cell>
        </row>
        <row r="152">
          <cell r="A152" t="str">
            <v>Non-ferrous metals</v>
          </cell>
          <cell r="B152">
            <v>0</v>
          </cell>
          <cell r="C152">
            <v>2580.6757024031294</v>
          </cell>
          <cell r="D152">
            <v>0</v>
          </cell>
          <cell r="E152">
            <v>0</v>
          </cell>
          <cell r="F152">
            <v>0</v>
          </cell>
          <cell r="G152">
            <v>0</v>
          </cell>
          <cell r="H152">
            <v>0</v>
          </cell>
          <cell r="K152" t="e">
            <v>#N/A</v>
          </cell>
        </row>
        <row r="153">
          <cell r="A153" t="str">
            <v>Food security policy and administrative management</v>
          </cell>
          <cell r="J153">
            <v>732.1311528834583</v>
          </cell>
          <cell r="K153">
            <v>43071</v>
          </cell>
        </row>
        <row r="154">
          <cell r="A154" t="str">
            <v>Nuclear energy electric power plants and nuclear safety</v>
          </cell>
          <cell r="B154">
            <v>4805.8367578383641</v>
          </cell>
          <cell r="C154">
            <v>2483.2371841180607</v>
          </cell>
          <cell r="D154">
            <v>2016.8292098528093</v>
          </cell>
          <cell r="E154">
            <v>4222.3017163912436</v>
          </cell>
          <cell r="F154">
            <v>2815.2636607836121</v>
          </cell>
          <cell r="G154">
            <v>3621.6060040770794</v>
          </cell>
          <cell r="H154">
            <v>9669.3025483934452</v>
          </cell>
          <cell r="I154">
            <v>5490.4828224319763</v>
          </cell>
          <cell r="J154">
            <v>3154.1449653391251</v>
          </cell>
          <cell r="K154">
            <v>23510</v>
          </cell>
        </row>
        <row r="155">
          <cell r="A155" t="str">
            <v>Food safety and quality</v>
          </cell>
          <cell r="J155">
            <v>402.0251339035961</v>
          </cell>
          <cell r="K155">
            <v>43073</v>
          </cell>
        </row>
        <row r="156">
          <cell r="A156" t="str">
            <v>Off-shore minerals</v>
          </cell>
          <cell r="B156">
            <v>92.019576630456271</v>
          </cell>
          <cell r="C156">
            <v>0</v>
          </cell>
          <cell r="D156">
            <v>176.92869114261222</v>
          </cell>
          <cell r="E156">
            <v>0</v>
          </cell>
          <cell r="F156">
            <v>124.85915564049795</v>
          </cell>
          <cell r="G156">
            <v>1.9180035575967453</v>
          </cell>
          <cell r="H156">
            <v>48.773613329365986</v>
          </cell>
          <cell r="I156">
            <v>0.14527752261869578</v>
          </cell>
          <cell r="K156" t="e">
            <v>#N/A</v>
          </cell>
        </row>
        <row r="157">
          <cell r="A157" t="str">
            <v>Oil and gas (upstream)</v>
          </cell>
          <cell r="B157">
            <v>1002.1081746781042</v>
          </cell>
          <cell r="C157">
            <v>743.1359997121707</v>
          </cell>
          <cell r="D157">
            <v>1497.2420672126457</v>
          </cell>
          <cell r="E157">
            <v>3355.4854658668419</v>
          </cell>
          <cell r="F157">
            <v>6645.0747488953257</v>
          </cell>
          <cell r="G157">
            <v>16146.286213407766</v>
          </cell>
          <cell r="H157">
            <v>12084.477054802261</v>
          </cell>
          <cell r="I157">
            <v>10732.016106336745</v>
          </cell>
          <cell r="J157">
            <v>18353.125057122823</v>
          </cell>
          <cell r="K157">
            <v>32262</v>
          </cell>
        </row>
        <row r="158">
          <cell r="A158" t="str">
            <v>Oil-fired electric power plants</v>
          </cell>
          <cell r="B158">
            <v>122.90811793494237</v>
          </cell>
          <cell r="C158">
            <v>71.736627941252365</v>
          </cell>
          <cell r="D158">
            <v>0</v>
          </cell>
          <cell r="E158">
            <v>34.307224467262323</v>
          </cell>
          <cell r="F158">
            <v>833.38428403266732</v>
          </cell>
          <cell r="G158">
            <v>0.90729433745691657</v>
          </cell>
          <cell r="H158">
            <v>117.093057861586</v>
          </cell>
          <cell r="I158">
            <v>737.87034611855438</v>
          </cell>
          <cell r="J158">
            <v>444.79173035034017</v>
          </cell>
          <cell r="K158">
            <v>23330</v>
          </cell>
        </row>
        <row r="159">
          <cell r="A159" t="str">
            <v>Import support (capital goods)</v>
          </cell>
          <cell r="B159">
            <v>0</v>
          </cell>
          <cell r="C159">
            <v>0</v>
          </cell>
          <cell r="D159">
            <v>0</v>
          </cell>
          <cell r="E159">
            <v>0</v>
          </cell>
          <cell r="F159">
            <v>0</v>
          </cell>
          <cell r="G159">
            <v>0</v>
          </cell>
          <cell r="H159">
            <v>0</v>
          </cell>
          <cell r="I159">
            <v>0</v>
          </cell>
          <cell r="J159">
            <v>0</v>
          </cell>
          <cell r="K159">
            <v>53030</v>
          </cell>
        </row>
        <row r="160">
          <cell r="A160" t="str">
            <v>Import support (commodities)</v>
          </cell>
          <cell r="B160">
            <v>0</v>
          </cell>
          <cell r="C160">
            <v>0</v>
          </cell>
          <cell r="D160">
            <v>0</v>
          </cell>
          <cell r="E160">
            <v>0</v>
          </cell>
          <cell r="F160">
            <v>0</v>
          </cell>
          <cell r="G160">
            <v>0</v>
          </cell>
          <cell r="H160">
            <v>0</v>
          </cell>
          <cell r="K160">
            <v>53040</v>
          </cell>
        </row>
        <row r="161">
          <cell r="A161" t="str">
            <v>Participation in international peacekeeping operations</v>
          </cell>
          <cell r="B161">
            <v>6.8723187751473236E-2</v>
          </cell>
          <cell r="C161">
            <v>372.54896163044316</v>
          </cell>
          <cell r="D161">
            <v>522.86843915090481</v>
          </cell>
          <cell r="E161">
            <v>942.9800602645862</v>
          </cell>
          <cell r="F161">
            <v>451.2403420534846</v>
          </cell>
          <cell r="G161">
            <v>1568.8635880369357</v>
          </cell>
          <cell r="H161">
            <v>2228.5695988528569</v>
          </cell>
          <cell r="I161">
            <v>1705.2994100796923</v>
          </cell>
          <cell r="J161">
            <v>1840.1489655172923</v>
          </cell>
          <cell r="K161">
            <v>15230</v>
          </cell>
        </row>
        <row r="162">
          <cell r="A162" t="str">
            <v>Personnel development for population and reproductive health</v>
          </cell>
          <cell r="B162">
            <v>43.002202098687619</v>
          </cell>
          <cell r="C162">
            <v>36.981049785564871</v>
          </cell>
          <cell r="D162">
            <v>5.1051094256411629</v>
          </cell>
          <cell r="E162">
            <v>143.44145169859044</v>
          </cell>
          <cell r="F162">
            <v>343.97937011514489</v>
          </cell>
          <cell r="G162">
            <v>2560.3124631876713</v>
          </cell>
          <cell r="H162">
            <v>2738.4672383876486</v>
          </cell>
          <cell r="I162">
            <v>2861.8321819187699</v>
          </cell>
          <cell r="J162">
            <v>3386.3139179750406</v>
          </cell>
          <cell r="K162">
            <v>13081</v>
          </cell>
        </row>
        <row r="163">
          <cell r="A163" t="str">
            <v>Pharmaceutical production</v>
          </cell>
          <cell r="B163">
            <v>0</v>
          </cell>
          <cell r="C163">
            <v>5.4285139037300141</v>
          </cell>
          <cell r="D163">
            <v>0</v>
          </cell>
          <cell r="E163">
            <v>3.7199786420340759</v>
          </cell>
          <cell r="F163">
            <v>3.5783435459187931</v>
          </cell>
          <cell r="G163">
            <v>12.36865386725785</v>
          </cell>
          <cell r="H163">
            <v>29.725523657713214</v>
          </cell>
          <cell r="I163">
            <v>22.09565141713728</v>
          </cell>
          <cell r="J163">
            <v>29.252411169931875</v>
          </cell>
          <cell r="K163">
            <v>32168</v>
          </cell>
        </row>
        <row r="164">
          <cell r="A164" t="str">
            <v>Plant and post-harvest protection and pest control</v>
          </cell>
          <cell r="B164">
            <v>437.159029900485</v>
          </cell>
          <cell r="C164">
            <v>237.4512664520152</v>
          </cell>
          <cell r="D164">
            <v>322.63966932565194</v>
          </cell>
          <cell r="E164">
            <v>896.91210807830385</v>
          </cell>
          <cell r="F164">
            <v>757.99791195942612</v>
          </cell>
          <cell r="G164">
            <v>152.12143857687445</v>
          </cell>
          <cell r="H164">
            <v>657.77277175559539</v>
          </cell>
          <cell r="I164">
            <v>813.88061291418353</v>
          </cell>
          <cell r="J164">
            <v>1035.645502450807</v>
          </cell>
          <cell r="K164">
            <v>31192</v>
          </cell>
        </row>
        <row r="165">
          <cell r="A165" t="str">
            <v>Population policy and administrative management</v>
          </cell>
          <cell r="B165">
            <v>15306.725155963743</v>
          </cell>
          <cell r="C165">
            <v>14549.191347296797</v>
          </cell>
          <cell r="D165">
            <v>17459.549204950734</v>
          </cell>
          <cell r="E165">
            <v>16641.235001171724</v>
          </cell>
          <cell r="F165">
            <v>20178.5714519631</v>
          </cell>
          <cell r="G165">
            <v>17022.270657715799</v>
          </cell>
          <cell r="H165">
            <v>11716.363452380387</v>
          </cell>
          <cell r="I165">
            <v>15234.042690877603</v>
          </cell>
          <cell r="J165">
            <v>7583.6435821896557</v>
          </cell>
          <cell r="K165">
            <v>13010</v>
          </cell>
        </row>
        <row r="166">
          <cell r="A166" t="str">
            <v>Precious metals/materials</v>
          </cell>
          <cell r="B166">
            <v>32.831671260127422</v>
          </cell>
          <cell r="C166">
            <v>38.11772613896327</v>
          </cell>
          <cell r="D166">
            <v>47.131723570522539</v>
          </cell>
          <cell r="E166">
            <v>103.29428235941698</v>
          </cell>
          <cell r="F166">
            <v>92.392173616491988</v>
          </cell>
          <cell r="G166">
            <v>104.2907867670867</v>
          </cell>
          <cell r="H166">
            <v>148.52956911469624</v>
          </cell>
          <cell r="I166">
            <v>77.274757429745009</v>
          </cell>
          <cell r="J166">
            <v>86.869135622298884</v>
          </cell>
          <cell r="K166">
            <v>32265</v>
          </cell>
        </row>
        <row r="167">
          <cell r="A167" t="str">
            <v>Primary education</v>
          </cell>
          <cell r="B167">
            <v>73521.068320877763</v>
          </cell>
          <cell r="C167">
            <v>76586.397393836465</v>
          </cell>
          <cell r="D167">
            <v>49490.718857285494</v>
          </cell>
          <cell r="E167">
            <v>54241.70467145546</v>
          </cell>
          <cell r="F167">
            <v>89850.062429410144</v>
          </cell>
          <cell r="G167">
            <v>88131.878949220234</v>
          </cell>
          <cell r="H167">
            <v>81490.570754967106</v>
          </cell>
          <cell r="I167">
            <v>80287.289986983087</v>
          </cell>
          <cell r="J167">
            <v>90978.541106933932</v>
          </cell>
          <cell r="K167">
            <v>11220</v>
          </cell>
        </row>
        <row r="168">
          <cell r="A168" t="str">
            <v>Privatisation</v>
          </cell>
          <cell r="B168">
            <v>3937.4911291752765</v>
          </cell>
          <cell r="C168">
            <v>2151.0766462961283</v>
          </cell>
          <cell r="D168">
            <v>865.08563013440107</v>
          </cell>
          <cell r="E168">
            <v>3338.3554106141282</v>
          </cell>
          <cell r="F168">
            <v>10990.788756135082</v>
          </cell>
          <cell r="G168">
            <v>4258.9053075045258</v>
          </cell>
          <cell r="H168">
            <v>3126.1056661327275</v>
          </cell>
          <cell r="I168">
            <v>303.02759781031017</v>
          </cell>
          <cell r="J168">
            <v>23969.646891057953</v>
          </cell>
          <cell r="K168">
            <v>25020</v>
          </cell>
        </row>
        <row r="169">
          <cell r="A169" t="str">
            <v>Promotion of development awareness (non-sector allocable)</v>
          </cell>
          <cell r="B169">
            <v>6819.6603101865312</v>
          </cell>
          <cell r="C169">
            <v>8557.6670956979651</v>
          </cell>
          <cell r="D169">
            <v>7484.6279529955928</v>
          </cell>
          <cell r="E169">
            <v>10058.969305252989</v>
          </cell>
          <cell r="F169">
            <v>3624.9103899414526</v>
          </cell>
          <cell r="G169">
            <v>12.910941037330224</v>
          </cell>
          <cell r="H169">
            <v>4399.4381062218654</v>
          </cell>
          <cell r="I169">
            <v>2528.6661756301446</v>
          </cell>
          <cell r="J169">
            <v>2120.4869667511448</v>
          </cell>
          <cell r="K169">
            <v>99820</v>
          </cell>
        </row>
        <row r="170">
          <cell r="A170" t="str">
            <v>Public finance management</v>
          </cell>
          <cell r="B170">
            <v>101568.70670170133</v>
          </cell>
          <cell r="C170">
            <v>86421.023097788726</v>
          </cell>
          <cell r="D170">
            <v>39216.403009883281</v>
          </cell>
          <cell r="E170">
            <v>73820.97596410301</v>
          </cell>
          <cell r="F170">
            <v>107676.98718703281</v>
          </cell>
          <cell r="G170">
            <v>80237.59477205477</v>
          </cell>
          <cell r="H170">
            <v>53332.943998054092</v>
          </cell>
          <cell r="I170">
            <v>52434.084244253849</v>
          </cell>
          <cell r="J170">
            <v>69243.884941565091</v>
          </cell>
          <cell r="K170" t="e">
            <v>#N/A</v>
          </cell>
        </row>
        <row r="171">
          <cell r="A171" t="str">
            <v>Rescheduling and refinancing</v>
          </cell>
          <cell r="B171">
            <v>0</v>
          </cell>
          <cell r="C171">
            <v>0</v>
          </cell>
          <cell r="D171">
            <v>0</v>
          </cell>
          <cell r="E171">
            <v>0</v>
          </cell>
          <cell r="F171">
            <v>0</v>
          </cell>
          <cell r="G171">
            <v>0</v>
          </cell>
          <cell r="H171">
            <v>0</v>
          </cell>
          <cell r="K171">
            <v>60040</v>
          </cell>
        </row>
        <row r="172">
          <cell r="A172" t="str">
            <v>Public sector policy and administrative management</v>
          </cell>
          <cell r="B172">
            <v>82836.628369427795</v>
          </cell>
          <cell r="C172">
            <v>78712.534393237467</v>
          </cell>
          <cell r="D172">
            <v>44118.477688292573</v>
          </cell>
          <cell r="E172">
            <v>76414.686566723321</v>
          </cell>
          <cell r="F172">
            <v>91819.748756301284</v>
          </cell>
          <cell r="G172">
            <v>87688.942672288133</v>
          </cell>
          <cell r="H172">
            <v>97089.52872739642</v>
          </cell>
          <cell r="I172">
            <v>105136.9638149853</v>
          </cell>
          <cell r="J172">
            <v>109710.19260296789</v>
          </cell>
          <cell r="K172">
            <v>15110</v>
          </cell>
        </row>
        <row r="173">
          <cell r="A173" t="str">
            <v>Radio/television/print media</v>
          </cell>
          <cell r="B173">
            <v>506.40862636409611</v>
          </cell>
          <cell r="C173">
            <v>363.07424163167406</v>
          </cell>
          <cell r="D173">
            <v>203.35372402089081</v>
          </cell>
          <cell r="E173">
            <v>317.47293667489117</v>
          </cell>
          <cell r="F173">
            <v>174.73717416794437</v>
          </cell>
          <cell r="G173">
            <v>153.39727465945822</v>
          </cell>
          <cell r="H173">
            <v>69.534425654988198</v>
          </cell>
          <cell r="I173">
            <v>268.89407251390793</v>
          </cell>
          <cell r="J173">
            <v>433.20067726479323</v>
          </cell>
          <cell r="K173">
            <v>22030</v>
          </cell>
        </row>
        <row r="174">
          <cell r="A174" t="str">
            <v>Rail transport</v>
          </cell>
          <cell r="B174">
            <v>12757.883110840057</v>
          </cell>
          <cell r="C174">
            <v>37207.473703536358</v>
          </cell>
          <cell r="D174">
            <v>46128.165927621834</v>
          </cell>
          <cell r="E174">
            <v>27658.949284352551</v>
          </cell>
          <cell r="F174">
            <v>24206.764428126662</v>
          </cell>
          <cell r="G174">
            <v>39696.851203760743</v>
          </cell>
          <cell r="H174">
            <v>54422.038738464442</v>
          </cell>
          <cell r="I174">
            <v>56683.815512971159</v>
          </cell>
          <cell r="J174">
            <v>86179.792910128599</v>
          </cell>
          <cell r="K174">
            <v>21030</v>
          </cell>
        </row>
        <row r="175">
          <cell r="A175" t="str">
            <v>Reconstruction relief and rehabilitation</v>
          </cell>
          <cell r="B175">
            <v>21802.100780165616</v>
          </cell>
          <cell r="C175">
            <v>42724.279504404542</v>
          </cell>
          <cell r="D175">
            <v>14270.016549879751</v>
          </cell>
          <cell r="E175">
            <v>19994.038652363095</v>
          </cell>
          <cell r="F175">
            <v>37091.239269023426</v>
          </cell>
          <cell r="G175">
            <v>24074.279969171297</v>
          </cell>
          <cell r="H175">
            <v>24128.109995991654</v>
          </cell>
          <cell r="I175">
            <v>31049.306040662075</v>
          </cell>
          <cell r="K175" t="e">
            <v>#N/A</v>
          </cell>
        </row>
        <row r="176">
          <cell r="A176" t="str">
            <v>Refugees in donor countries (non-sector allocable)</v>
          </cell>
          <cell r="B176">
            <v>0</v>
          </cell>
          <cell r="C176">
            <v>0</v>
          </cell>
          <cell r="D176">
            <v>0</v>
          </cell>
          <cell r="E176">
            <v>1299.2417737423571</v>
          </cell>
          <cell r="F176">
            <v>1741.8720810858013</v>
          </cell>
          <cell r="G176">
            <v>0</v>
          </cell>
          <cell r="H176">
            <v>0</v>
          </cell>
          <cell r="K176" t="e">
            <v>#N/A</v>
          </cell>
        </row>
        <row r="177">
          <cell r="A177" t="str">
            <v>Regional trade agreements (RTAs)</v>
          </cell>
          <cell r="B177">
            <v>1737.6143446376902</v>
          </cell>
          <cell r="C177">
            <v>3722.2992534911368</v>
          </cell>
          <cell r="D177">
            <v>4054.1805850864748</v>
          </cell>
          <cell r="E177">
            <v>9565.9909929543501</v>
          </cell>
          <cell r="F177">
            <v>5773.0141415952903</v>
          </cell>
          <cell r="G177">
            <v>3310.2124224320501</v>
          </cell>
          <cell r="H177">
            <v>6938.5568233720442</v>
          </cell>
          <cell r="I177">
            <v>3095.5377590624016</v>
          </cell>
          <cell r="J177">
            <v>2143.548513806059</v>
          </cell>
          <cell r="K177">
            <v>33130</v>
          </cell>
        </row>
        <row r="178">
          <cell r="A178" t="str">
            <v>Reintegration and SALW control</v>
          </cell>
          <cell r="B178">
            <v>2816.1433505363684</v>
          </cell>
          <cell r="C178">
            <v>3128.8205476990784</v>
          </cell>
          <cell r="D178">
            <v>1492.4130218637292</v>
          </cell>
          <cell r="E178">
            <v>1736.7498261114047</v>
          </cell>
          <cell r="F178">
            <v>1559.8353600547589</v>
          </cell>
          <cell r="G178">
            <v>1230.7142638023781</v>
          </cell>
          <cell r="H178">
            <v>1101.039617598947</v>
          </cell>
          <cell r="I178">
            <v>1639.7426323753789</v>
          </cell>
          <cell r="J178">
            <v>2325.6409801273876</v>
          </cell>
          <cell r="K178">
            <v>15240</v>
          </cell>
        </row>
        <row r="179">
          <cell r="A179" t="str">
            <v>Relief co-ordination; protection and support services</v>
          </cell>
          <cell r="B179">
            <v>3598.6271680512164</v>
          </cell>
          <cell r="C179">
            <v>18709.57077548161</v>
          </cell>
          <cell r="D179">
            <v>1090.4671304001145</v>
          </cell>
          <cell r="E179">
            <v>1943.2721302570917</v>
          </cell>
          <cell r="F179">
            <v>5477.7191410188516</v>
          </cell>
          <cell r="G179">
            <v>23826.474265515481</v>
          </cell>
          <cell r="H179">
            <v>24246.39355950242</v>
          </cell>
          <cell r="I179">
            <v>27966.431076606863</v>
          </cell>
          <cell r="J179">
            <v>33273.299836726314</v>
          </cell>
          <cell r="K179" t="e">
            <v>#N/A</v>
          </cell>
        </row>
        <row r="180">
          <cell r="A180" t="str">
            <v>Relief of multilateral debt</v>
          </cell>
          <cell r="B180">
            <v>32053.74629393228</v>
          </cell>
          <cell r="C180">
            <v>0</v>
          </cell>
          <cell r="D180">
            <v>45495.967948897684</v>
          </cell>
          <cell r="E180">
            <v>70.740264170961808</v>
          </cell>
          <cell r="F180">
            <v>0</v>
          </cell>
          <cell r="G180">
            <v>0</v>
          </cell>
          <cell r="H180">
            <v>0</v>
          </cell>
          <cell r="J180">
            <v>0</v>
          </cell>
          <cell r="K180">
            <v>60030</v>
          </cell>
        </row>
        <row r="181">
          <cell r="A181" t="str">
            <v>Debt for development swap</v>
          </cell>
          <cell r="B181">
            <v>0</v>
          </cell>
          <cell r="C181">
            <v>0</v>
          </cell>
          <cell r="D181">
            <v>0</v>
          </cell>
          <cell r="E181">
            <v>0</v>
          </cell>
          <cell r="F181">
            <v>0</v>
          </cell>
          <cell r="G181">
            <v>0</v>
          </cell>
          <cell r="H181">
            <v>0</v>
          </cell>
          <cell r="K181">
            <v>60061</v>
          </cell>
        </row>
        <row r="182">
          <cell r="A182" t="str">
            <v>Removal of land mines and explosive remnants of war</v>
          </cell>
          <cell r="B182">
            <v>3337.2146525269495</v>
          </cell>
          <cell r="C182">
            <v>1523.0105168691289</v>
          </cell>
          <cell r="D182">
            <v>2176.5196212458682</v>
          </cell>
          <cell r="E182">
            <v>2010.4336076010377</v>
          </cell>
          <cell r="F182">
            <v>3320.8487348449562</v>
          </cell>
          <cell r="G182">
            <v>1871.0030234739829</v>
          </cell>
          <cell r="H182">
            <v>2090.1577456694054</v>
          </cell>
          <cell r="I182">
            <v>1435.1804195670593</v>
          </cell>
          <cell r="J182">
            <v>2862.7269731071237</v>
          </cell>
          <cell r="K182">
            <v>15250</v>
          </cell>
        </row>
        <row r="183">
          <cell r="A183" t="str">
            <v>Reproductive health care</v>
          </cell>
          <cell r="B183">
            <v>18167.393040844432</v>
          </cell>
          <cell r="C183">
            <v>20939.181549127788</v>
          </cell>
          <cell r="D183">
            <v>11316.103046542743</v>
          </cell>
          <cell r="E183">
            <v>15320.797612462364</v>
          </cell>
          <cell r="F183">
            <v>13488.639071589278</v>
          </cell>
          <cell r="G183">
            <v>12773.036763936836</v>
          </cell>
          <cell r="H183">
            <v>19703.573041667296</v>
          </cell>
          <cell r="I183">
            <v>17903.332381979839</v>
          </cell>
          <cell r="J183">
            <v>21397.741673521443</v>
          </cell>
          <cell r="K183">
            <v>13020</v>
          </cell>
        </row>
        <row r="184">
          <cell r="A184" t="str">
            <v>Other debt swap</v>
          </cell>
          <cell r="B184">
            <v>0</v>
          </cell>
          <cell r="C184">
            <v>0</v>
          </cell>
          <cell r="D184">
            <v>0</v>
          </cell>
          <cell r="E184">
            <v>0</v>
          </cell>
          <cell r="F184">
            <v>0</v>
          </cell>
          <cell r="G184">
            <v>0</v>
          </cell>
          <cell r="H184">
            <v>0</v>
          </cell>
          <cell r="K184">
            <v>60062</v>
          </cell>
        </row>
        <row r="185">
          <cell r="A185" t="str">
            <v>Research/scientific institutions</v>
          </cell>
          <cell r="B185">
            <v>2256.4551346423596</v>
          </cell>
          <cell r="C185">
            <v>3231.3262177798492</v>
          </cell>
          <cell r="D185">
            <v>2055.5542135533428</v>
          </cell>
          <cell r="E185">
            <v>1631.1958259681039</v>
          </cell>
          <cell r="F185">
            <v>3111.0463507127329</v>
          </cell>
          <cell r="G185">
            <v>1849.5593729979109</v>
          </cell>
          <cell r="H185">
            <v>1772.8147091133078</v>
          </cell>
          <cell r="I185">
            <v>3042.8662765720705</v>
          </cell>
          <cell r="J185">
            <v>2899.5940089839542</v>
          </cell>
          <cell r="K185">
            <v>43082</v>
          </cell>
        </row>
        <row r="186">
          <cell r="A186" t="str">
            <v>Debt buy-back</v>
          </cell>
          <cell r="B186">
            <v>0</v>
          </cell>
          <cell r="C186">
            <v>0</v>
          </cell>
          <cell r="D186">
            <v>0</v>
          </cell>
          <cell r="E186">
            <v>0</v>
          </cell>
          <cell r="F186">
            <v>0</v>
          </cell>
          <cell r="G186">
            <v>0</v>
          </cell>
          <cell r="H186">
            <v>0</v>
          </cell>
          <cell r="K186">
            <v>60063</v>
          </cell>
        </row>
        <row r="187">
          <cell r="A187" t="str">
            <v>River basins development</v>
          </cell>
          <cell r="B187">
            <v>3329.3528614908155</v>
          </cell>
          <cell r="C187">
            <v>4699.4428263172113</v>
          </cell>
          <cell r="D187">
            <v>3771.2703567617186</v>
          </cell>
          <cell r="E187">
            <v>6892.3827738516147</v>
          </cell>
          <cell r="F187">
            <v>14347.546157421373</v>
          </cell>
          <cell r="G187">
            <v>8561.5915539680354</v>
          </cell>
          <cell r="H187">
            <v>11505.758645076781</v>
          </cell>
          <cell r="I187">
            <v>8250.0506300272573</v>
          </cell>
          <cell r="J187">
            <v>9589.4369795807488</v>
          </cell>
          <cell r="K187">
            <v>14040</v>
          </cell>
        </row>
        <row r="188">
          <cell r="A188" t="str">
            <v>Road transport</v>
          </cell>
          <cell r="B188">
            <v>170342.28984929679</v>
          </cell>
          <cell r="C188">
            <v>219087.34392898736</v>
          </cell>
          <cell r="D188">
            <v>202540.3888679384</v>
          </cell>
          <cell r="E188">
            <v>289491.22928942915</v>
          </cell>
          <cell r="F188">
            <v>316331.61401585612</v>
          </cell>
          <cell r="G188">
            <v>256562.54082868077</v>
          </cell>
          <cell r="H188">
            <v>240283.64291008731</v>
          </cell>
          <cell r="I188">
            <v>220520.29447325144</v>
          </cell>
          <cell r="J188">
            <v>343181.23263113381</v>
          </cell>
          <cell r="K188">
            <v>21020</v>
          </cell>
        </row>
        <row r="189">
          <cell r="A189" t="str">
            <v>Rural development</v>
          </cell>
          <cell r="B189">
            <v>52681.640513405524</v>
          </cell>
          <cell r="C189">
            <v>73875.318272235527</v>
          </cell>
          <cell r="D189">
            <v>48834.260748123641</v>
          </cell>
          <cell r="E189">
            <v>73524.411585415801</v>
          </cell>
          <cell r="F189">
            <v>85311.086663787006</v>
          </cell>
          <cell r="G189">
            <v>45564.856769328217</v>
          </cell>
          <cell r="H189">
            <v>92985.055140659635</v>
          </cell>
          <cell r="I189">
            <v>62214.726737140212</v>
          </cell>
          <cell r="J189">
            <v>54085.169106840796</v>
          </cell>
          <cell r="K189">
            <v>43040</v>
          </cell>
        </row>
        <row r="190">
          <cell r="A190" t="str">
            <v>Sanitation - large systems</v>
          </cell>
          <cell r="B190">
            <v>7562.7275379918956</v>
          </cell>
          <cell r="C190">
            <v>12415.127214435841</v>
          </cell>
          <cell r="D190">
            <v>12512.682684431678</v>
          </cell>
          <cell r="E190">
            <v>16811.309935773825</v>
          </cell>
          <cell r="F190">
            <v>19625.749905990917</v>
          </cell>
          <cell r="G190">
            <v>15771.437090518348</v>
          </cell>
          <cell r="H190">
            <v>24416.844599693752</v>
          </cell>
          <cell r="I190">
            <v>19053.533965648574</v>
          </cell>
          <cell r="J190">
            <v>26604.767894223532</v>
          </cell>
          <cell r="K190">
            <v>14022</v>
          </cell>
        </row>
        <row r="191">
          <cell r="A191" t="str">
            <v>Secondary education</v>
          </cell>
          <cell r="B191">
            <v>17472.176875810932</v>
          </cell>
          <cell r="C191">
            <v>14136.012426637482</v>
          </cell>
          <cell r="D191">
            <v>14463.57435738664</v>
          </cell>
          <cell r="E191">
            <v>28552.282849358173</v>
          </cell>
          <cell r="F191">
            <v>52364.970710837486</v>
          </cell>
          <cell r="G191">
            <v>16847.675512896389</v>
          </cell>
          <cell r="H191">
            <v>23835.483944303054</v>
          </cell>
          <cell r="I191">
            <v>14234.720608179661</v>
          </cell>
          <cell r="J191">
            <v>23689.171231907123</v>
          </cell>
          <cell r="K191">
            <v>11320</v>
          </cell>
        </row>
        <row r="192">
          <cell r="A192" t="str">
            <v>Sectors not specified</v>
          </cell>
          <cell r="B192">
            <v>362266.56641047844</v>
          </cell>
          <cell r="C192">
            <v>316097.29019004991</v>
          </cell>
          <cell r="D192">
            <v>591619.19626000058</v>
          </cell>
          <cell r="E192">
            <v>578513.74041118426</v>
          </cell>
          <cell r="F192">
            <v>549412.90418448672</v>
          </cell>
          <cell r="G192">
            <v>715020.78143636882</v>
          </cell>
          <cell r="H192">
            <v>722657.49832196732</v>
          </cell>
          <cell r="I192">
            <v>765467.752161677</v>
          </cell>
          <cell r="J192">
            <v>571743.95971943601</v>
          </cell>
          <cell r="K192">
            <v>99810</v>
          </cell>
        </row>
        <row r="193">
          <cell r="A193" t="str">
            <v>Security system management and reform</v>
          </cell>
          <cell r="B193">
            <v>39003.438107561989</v>
          </cell>
          <cell r="C193">
            <v>33443.88753393638</v>
          </cell>
          <cell r="D193">
            <v>8366.7744972500659</v>
          </cell>
          <cell r="E193">
            <v>18075.6249999467</v>
          </cell>
          <cell r="F193">
            <v>23119.051958698117</v>
          </cell>
          <cell r="G193">
            <v>26598.312973676166</v>
          </cell>
          <cell r="H193">
            <v>27288.535727307601</v>
          </cell>
          <cell r="I193">
            <v>22280.96537405</v>
          </cell>
          <cell r="J193">
            <v>24199.393889842482</v>
          </cell>
          <cell r="K193">
            <v>15210</v>
          </cell>
        </row>
        <row r="194">
          <cell r="A194" t="str">
            <v>Site preservation</v>
          </cell>
          <cell r="B194">
            <v>977.57614648530557</v>
          </cell>
          <cell r="C194">
            <v>1547.1996905767535</v>
          </cell>
          <cell r="D194">
            <v>804.38107869411454</v>
          </cell>
          <cell r="E194">
            <v>1734.9632340371343</v>
          </cell>
          <cell r="F194">
            <v>1900.6407600685902</v>
          </cell>
          <cell r="G194">
            <v>1429.0241794671294</v>
          </cell>
          <cell r="H194">
            <v>2424.3273630480317</v>
          </cell>
          <cell r="I194">
            <v>1650.3845164476854</v>
          </cell>
          <cell r="J194">
            <v>6614.0361686151891</v>
          </cell>
          <cell r="K194">
            <v>41040</v>
          </cell>
        </row>
        <row r="195">
          <cell r="A195" t="str">
            <v>Small and medium-sized enterprises (SME) development</v>
          </cell>
          <cell r="B195">
            <v>30757.576409040652</v>
          </cell>
          <cell r="C195">
            <v>24725.197376635184</v>
          </cell>
          <cell r="D195">
            <v>12932.291299341507</v>
          </cell>
          <cell r="E195">
            <v>15426.748802522094</v>
          </cell>
          <cell r="F195">
            <v>16528.541593454051</v>
          </cell>
          <cell r="G195">
            <v>27961.346275061504</v>
          </cell>
          <cell r="H195">
            <v>12828.09211428993</v>
          </cell>
          <cell r="I195">
            <v>26543.743423221906</v>
          </cell>
          <cell r="J195">
            <v>29489.137678962623</v>
          </cell>
          <cell r="K195">
            <v>32130</v>
          </cell>
        </row>
        <row r="196">
          <cell r="A196" t="str">
            <v xml:space="preserve">Household food security programmes </v>
          </cell>
          <cell r="J196">
            <v>422.182747923845</v>
          </cell>
          <cell r="K196">
            <v>43072</v>
          </cell>
        </row>
        <row r="197">
          <cell r="A197" t="str">
            <v>Social mitigation of HIV/AIDS</v>
          </cell>
          <cell r="B197">
            <v>5152.7396789268405</v>
          </cell>
          <cell r="C197">
            <v>4956.846081254921</v>
          </cell>
          <cell r="D197">
            <v>3573.5842682916737</v>
          </cell>
          <cell r="E197">
            <v>6071.5332132577687</v>
          </cell>
          <cell r="F197">
            <v>1767.7739710622548</v>
          </cell>
          <cell r="G197">
            <v>6081.9674494475885</v>
          </cell>
          <cell r="H197">
            <v>3885.1478931329016</v>
          </cell>
          <cell r="I197">
            <v>3589.2706459986757</v>
          </cell>
          <cell r="J197">
            <v>854.05482850541318</v>
          </cell>
          <cell r="K197">
            <v>16064</v>
          </cell>
        </row>
        <row r="198">
          <cell r="A198" t="str">
            <v>Social Protection</v>
          </cell>
          <cell r="B198">
            <v>80010.217776454025</v>
          </cell>
          <cell r="C198">
            <v>76800.396160793694</v>
          </cell>
          <cell r="D198">
            <v>50344.669350595505</v>
          </cell>
          <cell r="E198">
            <v>81861.888034757052</v>
          </cell>
          <cell r="F198">
            <v>94113.038574538048</v>
          </cell>
          <cell r="G198">
            <v>97382.751432407051</v>
          </cell>
          <cell r="H198">
            <v>103695.77312610742</v>
          </cell>
          <cell r="I198">
            <v>107773.74266870605</v>
          </cell>
          <cell r="J198">
            <v>105854.51195261774</v>
          </cell>
          <cell r="K198">
            <v>16010</v>
          </cell>
        </row>
        <row r="199">
          <cell r="A199" t="str">
            <v>Solar energy for centralised grids</v>
          </cell>
          <cell r="B199">
            <v>2607.303013730876</v>
          </cell>
          <cell r="C199">
            <v>5404.3805708215268</v>
          </cell>
          <cell r="D199">
            <v>1687.6916755394382</v>
          </cell>
          <cell r="E199">
            <v>146538.08684136119</v>
          </cell>
          <cell r="F199">
            <v>116131.41441371277</v>
          </cell>
          <cell r="G199">
            <v>171469.2527693109</v>
          </cell>
          <cell r="H199">
            <v>16938.366471793779</v>
          </cell>
          <cell r="I199">
            <v>14158.481364151001</v>
          </cell>
          <cell r="J199">
            <v>14430.351712526015</v>
          </cell>
          <cell r="K199">
            <v>23230</v>
          </cell>
        </row>
        <row r="200">
          <cell r="A200" t="str">
            <v>Statistical capacity building</v>
          </cell>
          <cell r="B200">
            <v>5110.8207115344849</v>
          </cell>
          <cell r="C200">
            <v>3914.5013196708733</v>
          </cell>
          <cell r="D200">
            <v>5227.5688383579682</v>
          </cell>
          <cell r="E200">
            <v>7070.8541658245304</v>
          </cell>
          <cell r="F200">
            <v>3092.986928198201</v>
          </cell>
          <cell r="G200">
            <v>5719.8131890486493</v>
          </cell>
          <cell r="H200">
            <v>4784.7767151402313</v>
          </cell>
          <cell r="I200">
            <v>5572.5116031822963</v>
          </cell>
          <cell r="J200">
            <v>15003.240131483049</v>
          </cell>
          <cell r="K200">
            <v>16062</v>
          </cell>
        </row>
        <row r="201">
          <cell r="A201" t="str">
            <v>Std control including hiv/aids</v>
          </cell>
          <cell r="B201">
            <v>174791.15306851274</v>
          </cell>
          <cell r="C201">
            <v>133119.3189183973</v>
          </cell>
          <cell r="D201">
            <v>88155.877421096578</v>
          </cell>
          <cell r="E201">
            <v>302610.7289701816</v>
          </cell>
          <cell r="F201">
            <v>169974.33609469712</v>
          </cell>
          <cell r="G201">
            <v>64343.061620241177</v>
          </cell>
          <cell r="H201">
            <v>82710.171976167621</v>
          </cell>
          <cell r="I201">
            <v>131581.61523132547</v>
          </cell>
          <cell r="J201">
            <v>137747.25265497123</v>
          </cell>
          <cell r="K201">
            <v>13040</v>
          </cell>
        </row>
        <row r="202">
          <cell r="A202" t="str">
            <v>Storage</v>
          </cell>
          <cell r="B202">
            <v>141.30323082072655</v>
          </cell>
          <cell r="C202">
            <v>78.76928231675214</v>
          </cell>
          <cell r="D202">
            <v>2.7581971135231427E-3</v>
          </cell>
          <cell r="E202">
            <v>50.373695467215754</v>
          </cell>
          <cell r="F202">
            <v>218.98152611789661</v>
          </cell>
          <cell r="G202">
            <v>111.88243907428415</v>
          </cell>
          <cell r="H202">
            <v>229.39564025675742</v>
          </cell>
          <cell r="I202">
            <v>254.10090101954529</v>
          </cell>
          <cell r="J202">
            <v>631.21261596813906</v>
          </cell>
          <cell r="K202">
            <v>21061</v>
          </cell>
        </row>
        <row r="203">
          <cell r="A203" t="str">
            <v>Tax policy and tax administration support</v>
          </cell>
          <cell r="B203">
            <v>0</v>
          </cell>
          <cell r="C203">
            <v>0</v>
          </cell>
          <cell r="D203">
            <v>0</v>
          </cell>
          <cell r="E203">
            <v>0</v>
          </cell>
          <cell r="F203">
            <v>0</v>
          </cell>
          <cell r="G203">
            <v>1424.8507291813467</v>
          </cell>
          <cell r="K203" t="e">
            <v>#N/A</v>
          </cell>
        </row>
        <row r="204">
          <cell r="A204" t="str">
            <v>Teacher training</v>
          </cell>
          <cell r="B204">
            <v>2508.780419946956</v>
          </cell>
          <cell r="C204">
            <v>1452.2316698237473</v>
          </cell>
          <cell r="D204">
            <v>1893.8186784050326</v>
          </cell>
          <cell r="E204">
            <v>2736.4432886167983</v>
          </cell>
          <cell r="F204">
            <v>5624.1658552287308</v>
          </cell>
          <cell r="G204">
            <v>4043.9244862614123</v>
          </cell>
          <cell r="H204">
            <v>11517.354384074855</v>
          </cell>
          <cell r="I204">
            <v>4267.5481149665711</v>
          </cell>
          <cell r="J204">
            <v>17446.022608011626</v>
          </cell>
          <cell r="K204">
            <v>11130</v>
          </cell>
        </row>
        <row r="205">
          <cell r="A205" t="str">
            <v>Technological research and development</v>
          </cell>
          <cell r="B205">
            <v>358.43433771066219</v>
          </cell>
          <cell r="C205">
            <v>1199.1183199600894</v>
          </cell>
          <cell r="D205">
            <v>1019.5713241917116</v>
          </cell>
          <cell r="E205">
            <v>719.90269948671687</v>
          </cell>
          <cell r="F205">
            <v>441.6245382918039</v>
          </cell>
          <cell r="G205">
            <v>161.20492566296471</v>
          </cell>
          <cell r="H205">
            <v>4910.5636147323821</v>
          </cell>
          <cell r="I205">
            <v>16534.841705610725</v>
          </cell>
          <cell r="J205">
            <v>42.508984357471469</v>
          </cell>
          <cell r="K205">
            <v>32182</v>
          </cell>
        </row>
        <row r="206">
          <cell r="A206" t="str">
            <v>Telecommunications</v>
          </cell>
          <cell r="B206">
            <v>2124.7627959767419</v>
          </cell>
          <cell r="C206">
            <v>18594.457990044368</v>
          </cell>
          <cell r="D206">
            <v>12454.472782949479</v>
          </cell>
          <cell r="E206">
            <v>35756.126573487185</v>
          </cell>
          <cell r="F206">
            <v>12351.147481015034</v>
          </cell>
          <cell r="G206">
            <v>2993.9495178420675</v>
          </cell>
          <cell r="H206">
            <v>6270.6354548008858</v>
          </cell>
          <cell r="I206">
            <v>6112.9538799422116</v>
          </cell>
          <cell r="J206">
            <v>3775.8693113037498</v>
          </cell>
          <cell r="K206">
            <v>22020</v>
          </cell>
        </row>
        <row r="207">
          <cell r="A207" t="str">
            <v>Textiles, leather and substitutes</v>
          </cell>
          <cell r="B207">
            <v>290.83485771433982</v>
          </cell>
          <cell r="C207">
            <v>48.242471554967068</v>
          </cell>
          <cell r="D207">
            <v>83.853759045823026</v>
          </cell>
          <cell r="E207">
            <v>78.640432802261557</v>
          </cell>
          <cell r="F207">
            <v>116.75772209462784</v>
          </cell>
          <cell r="G207">
            <v>69.135656037755382</v>
          </cell>
          <cell r="H207">
            <v>135.3022230648651</v>
          </cell>
          <cell r="I207">
            <v>359.0579888733738</v>
          </cell>
          <cell r="J207">
            <v>118.61973879636534</v>
          </cell>
          <cell r="K207">
            <v>32163</v>
          </cell>
        </row>
        <row r="208">
          <cell r="A208" t="str">
            <v>Tourism policy and administrative management</v>
          </cell>
          <cell r="B208">
            <v>3084.4211956103873</v>
          </cell>
          <cell r="C208">
            <v>1515.1067466796151</v>
          </cell>
          <cell r="D208">
            <v>1339.3221373305441</v>
          </cell>
          <cell r="E208">
            <v>3571.1313231186</v>
          </cell>
          <cell r="F208">
            <v>2983.4430054114478</v>
          </cell>
          <cell r="G208">
            <v>4448.3583486512725</v>
          </cell>
          <cell r="H208">
            <v>3338.2975179511068</v>
          </cell>
          <cell r="I208">
            <v>4702.8822198076996</v>
          </cell>
          <cell r="J208">
            <v>8223.3841318666346</v>
          </cell>
          <cell r="K208">
            <v>33210</v>
          </cell>
        </row>
        <row r="209">
          <cell r="A209" t="str">
            <v>Trade education/training</v>
          </cell>
          <cell r="B209">
            <v>636.3726181645178</v>
          </cell>
          <cell r="C209">
            <v>324.70449552704213</v>
          </cell>
          <cell r="D209">
            <v>154.24339749205689</v>
          </cell>
          <cell r="E209">
            <v>233.40058038885928</v>
          </cell>
          <cell r="F209">
            <v>132.87761704006695</v>
          </cell>
          <cell r="G209">
            <v>39.799789366082905</v>
          </cell>
          <cell r="H209">
            <v>31.518330609723002</v>
          </cell>
          <cell r="I209">
            <v>106.39048661657273</v>
          </cell>
          <cell r="J209">
            <v>144.13897766430836</v>
          </cell>
          <cell r="K209">
            <v>33181</v>
          </cell>
        </row>
        <row r="210">
          <cell r="A210" t="str">
            <v>Trade facilitation</v>
          </cell>
          <cell r="B210">
            <v>10763.672273448619</v>
          </cell>
          <cell r="C210">
            <v>10006.463322138366</v>
          </cell>
          <cell r="D210">
            <v>7339.8483943427282</v>
          </cell>
          <cell r="E210">
            <v>16102.124639863721</v>
          </cell>
          <cell r="F210">
            <v>14562.269715480596</v>
          </cell>
          <cell r="G210">
            <v>15576.031940368892</v>
          </cell>
          <cell r="H210">
            <v>18823.490747723219</v>
          </cell>
          <cell r="I210">
            <v>11458.927761208713</v>
          </cell>
          <cell r="J210">
            <v>22784.904697497052</v>
          </cell>
          <cell r="K210">
            <v>33120</v>
          </cell>
        </row>
        <row r="211">
          <cell r="A211" t="str">
            <v>Trade policy and admin. management</v>
          </cell>
          <cell r="B211">
            <v>13249.470808454227</v>
          </cell>
          <cell r="C211">
            <v>9776.5733193892866</v>
          </cell>
          <cell r="D211">
            <v>5183.5296738038442</v>
          </cell>
          <cell r="E211">
            <v>6786.4173840380518</v>
          </cell>
          <cell r="F211">
            <v>7790.1565789810129</v>
          </cell>
          <cell r="G211">
            <v>7989.5894582394958</v>
          </cell>
          <cell r="H211">
            <v>21998.669421647573</v>
          </cell>
          <cell r="I211">
            <v>8093.328676953075</v>
          </cell>
          <cell r="J211">
            <v>10260.528807312605</v>
          </cell>
          <cell r="K211" t="e">
            <v>#N/A</v>
          </cell>
        </row>
        <row r="212">
          <cell r="A212" t="str">
            <v>Trade-related adjustment</v>
          </cell>
          <cell r="B212">
            <v>7292.4311205258391</v>
          </cell>
          <cell r="C212">
            <v>857.70729554100535</v>
          </cell>
          <cell r="D212">
            <v>310.7592720403793</v>
          </cell>
          <cell r="E212">
            <v>959.53463135759819</v>
          </cell>
          <cell r="F212">
            <v>1756.0417962887504</v>
          </cell>
          <cell r="G212">
            <v>999.0414358986767</v>
          </cell>
          <cell r="H212">
            <v>192.04495875503494</v>
          </cell>
          <cell r="I212">
            <v>90.376753726483059</v>
          </cell>
          <cell r="J212">
            <v>82.197720626016789</v>
          </cell>
          <cell r="K212">
            <v>33150</v>
          </cell>
        </row>
        <row r="213">
          <cell r="A213" t="str">
            <v>Transport equipment industry</v>
          </cell>
          <cell r="B213">
            <v>42.36354527647466</v>
          </cell>
          <cell r="C213">
            <v>28760.905481463527</v>
          </cell>
          <cell r="D213">
            <v>36788.702336553979</v>
          </cell>
          <cell r="E213">
            <v>174.10413646410299</v>
          </cell>
          <cell r="F213">
            <v>95.012760260461334</v>
          </cell>
          <cell r="G213">
            <v>86.623387090452397</v>
          </cell>
          <cell r="H213">
            <v>23.210216578245166</v>
          </cell>
          <cell r="I213">
            <v>0</v>
          </cell>
          <cell r="K213">
            <v>32172</v>
          </cell>
        </row>
        <row r="214">
          <cell r="A214" t="str">
            <v>Transport policy and administrative management</v>
          </cell>
          <cell r="B214">
            <v>26898.251354874137</v>
          </cell>
          <cell r="C214">
            <v>23666.193216286709</v>
          </cell>
          <cell r="D214">
            <v>24794.895845907868</v>
          </cell>
          <cell r="E214">
            <v>40727.929628409074</v>
          </cell>
          <cell r="F214">
            <v>39499.657957016774</v>
          </cell>
          <cell r="G214">
            <v>28421.331389520717</v>
          </cell>
          <cell r="H214">
            <v>31096.127860296758</v>
          </cell>
          <cell r="I214">
            <v>21659.779759562902</v>
          </cell>
          <cell r="J214">
            <v>35180.015485215939</v>
          </cell>
          <cell r="K214">
            <v>21010</v>
          </cell>
        </row>
        <row r="215">
          <cell r="A215" t="str">
            <v>Tuberculosis control</v>
          </cell>
          <cell r="B215">
            <v>52181.182180078089</v>
          </cell>
          <cell r="C215">
            <v>32447.251631645555</v>
          </cell>
          <cell r="D215">
            <v>20042.535460196574</v>
          </cell>
          <cell r="E215">
            <v>108930.84401995878</v>
          </cell>
          <cell r="F215">
            <v>45168.28878914682</v>
          </cell>
          <cell r="G215">
            <v>16236.119231809287</v>
          </cell>
          <cell r="H215">
            <v>29179.080924963568</v>
          </cell>
          <cell r="I215">
            <v>58236.884692949148</v>
          </cell>
          <cell r="J215">
            <v>59487.892807996614</v>
          </cell>
          <cell r="K215">
            <v>12263</v>
          </cell>
        </row>
        <row r="216">
          <cell r="A216" t="str">
            <v>Urban development and management</v>
          </cell>
          <cell r="B216">
            <v>21309.141687432733</v>
          </cell>
          <cell r="C216">
            <v>24982.599581451948</v>
          </cell>
          <cell r="D216">
            <v>28558.328085218618</v>
          </cell>
          <cell r="E216">
            <v>45842.152562913303</v>
          </cell>
          <cell r="F216">
            <v>54390.258094773832</v>
          </cell>
          <cell r="G216">
            <v>48430.950132877828</v>
          </cell>
          <cell r="H216">
            <v>50064.626099505556</v>
          </cell>
          <cell r="I216">
            <v>37592.286470970314</v>
          </cell>
          <cell r="J216">
            <v>65254.26644917579</v>
          </cell>
          <cell r="K216">
            <v>43030</v>
          </cell>
        </row>
        <row r="217">
          <cell r="A217" t="str">
            <v>Vocational training</v>
          </cell>
          <cell r="B217">
            <v>10406.014467868141</v>
          </cell>
          <cell r="C217">
            <v>10173.062746715643</v>
          </cell>
          <cell r="D217">
            <v>10311.84479582962</v>
          </cell>
          <cell r="E217">
            <v>18994.923571185354</v>
          </cell>
          <cell r="F217">
            <v>19770.600169123707</v>
          </cell>
          <cell r="G217">
            <v>23489.567106073198</v>
          </cell>
          <cell r="H217">
            <v>22313.559647983646</v>
          </cell>
          <cell r="I217">
            <v>28091.710002787288</v>
          </cell>
          <cell r="J217">
            <v>27539.13379203144</v>
          </cell>
          <cell r="K217">
            <v>11330</v>
          </cell>
        </row>
        <row r="218">
          <cell r="A218" t="str">
            <v>Waste management/disposal</v>
          </cell>
          <cell r="B218">
            <v>6316.8047361983045</v>
          </cell>
          <cell r="C218">
            <v>6469.6831029441009</v>
          </cell>
          <cell r="D218">
            <v>10742.26986578982</v>
          </cell>
          <cell r="E218">
            <v>11061.46761809734</v>
          </cell>
          <cell r="F218">
            <v>9686.0620461727212</v>
          </cell>
          <cell r="G218">
            <v>11170.973782761044</v>
          </cell>
          <cell r="H218">
            <v>9929.4256946168771</v>
          </cell>
          <cell r="I218">
            <v>8277.9928543163423</v>
          </cell>
          <cell r="J218">
            <v>63020.092477185557</v>
          </cell>
          <cell r="K218">
            <v>14050</v>
          </cell>
        </row>
        <row r="219">
          <cell r="A219" t="str">
            <v>Water resources conservation (including data collection)</v>
          </cell>
          <cell r="B219">
            <v>3974.3996889263376</v>
          </cell>
          <cell r="C219">
            <v>1786.9161547255046</v>
          </cell>
          <cell r="D219">
            <v>3811.1562341997824</v>
          </cell>
          <cell r="E219">
            <v>8368.8856768718906</v>
          </cell>
          <cell r="F219">
            <v>7504.0370567492537</v>
          </cell>
          <cell r="G219">
            <v>5606.7532730691637</v>
          </cell>
          <cell r="H219">
            <v>5032.5123020197534</v>
          </cell>
          <cell r="I219">
            <v>4714.2102263782135</v>
          </cell>
          <cell r="J219">
            <v>6409.8972651218037</v>
          </cell>
          <cell r="K219">
            <v>14015</v>
          </cell>
        </row>
        <row r="220">
          <cell r="A220" t="str">
            <v>Water sector policy and administrative management</v>
          </cell>
          <cell r="B220">
            <v>20791.830646474857</v>
          </cell>
          <cell r="C220">
            <v>18403.527315270989</v>
          </cell>
          <cell r="D220">
            <v>21525.907815980114</v>
          </cell>
          <cell r="E220">
            <v>23674.667638098163</v>
          </cell>
          <cell r="F220">
            <v>51219.045702528165</v>
          </cell>
          <cell r="G220">
            <v>48909.741350743054</v>
          </cell>
          <cell r="H220">
            <v>44614.116847906276</v>
          </cell>
          <cell r="I220">
            <v>30832.330779776745</v>
          </cell>
          <cell r="J220">
            <v>68215.241495239985</v>
          </cell>
          <cell r="K220">
            <v>14010</v>
          </cell>
        </row>
        <row r="221">
          <cell r="A221" t="str">
            <v>Water supply - large systems</v>
          </cell>
          <cell r="B221">
            <v>19292.641747271358</v>
          </cell>
          <cell r="C221">
            <v>23764.542112366824</v>
          </cell>
          <cell r="D221">
            <v>12689.494080273606</v>
          </cell>
          <cell r="E221">
            <v>21870.771574001035</v>
          </cell>
          <cell r="F221">
            <v>36634.315131168049</v>
          </cell>
          <cell r="G221">
            <v>29405.37179429557</v>
          </cell>
          <cell r="H221">
            <v>35060.440528212384</v>
          </cell>
          <cell r="I221">
            <v>27514.761694570974</v>
          </cell>
          <cell r="J221">
            <v>43406.977283330591</v>
          </cell>
          <cell r="K221">
            <v>14021</v>
          </cell>
        </row>
        <row r="222">
          <cell r="A222" t="str">
            <v>Water supply and sanitation - large systems</v>
          </cell>
          <cell r="B222">
            <v>37681.960483489827</v>
          </cell>
          <cell r="C222">
            <v>37155.105752589858</v>
          </cell>
          <cell r="D222">
            <v>24590.128383572785</v>
          </cell>
          <cell r="E222">
            <v>40706.879304003785</v>
          </cell>
          <cell r="F222">
            <v>24576.581494828111</v>
          </cell>
          <cell r="G222">
            <v>19325.399102755702</v>
          </cell>
          <cell r="H222">
            <v>22490.611977053355</v>
          </cell>
          <cell r="I222">
            <v>27410.570793401588</v>
          </cell>
          <cell r="J222">
            <v>43167.010303664087</v>
          </cell>
          <cell r="K222">
            <v>14020</v>
          </cell>
        </row>
        <row r="223">
          <cell r="A223" t="str">
            <v>Water transport</v>
          </cell>
          <cell r="B223">
            <v>4563.6258336973387</v>
          </cell>
          <cell r="C223">
            <v>5769.1149860298865</v>
          </cell>
          <cell r="D223">
            <v>11336.347779148638</v>
          </cell>
          <cell r="E223">
            <v>18164.173309446538</v>
          </cell>
          <cell r="F223">
            <v>13029.210832233755</v>
          </cell>
          <cell r="G223">
            <v>12860.725139407334</v>
          </cell>
          <cell r="H223">
            <v>11722.044483200965</v>
          </cell>
          <cell r="I223">
            <v>6456.9984915125697</v>
          </cell>
          <cell r="J223">
            <v>15643.017020409494</v>
          </cell>
          <cell r="K223">
            <v>21040</v>
          </cell>
        </row>
        <row r="224">
          <cell r="A224" t="str">
            <v>Wind energy</v>
          </cell>
          <cell r="B224">
            <v>3224.4396545165973</v>
          </cell>
          <cell r="C224">
            <v>1227.2644158630374</v>
          </cell>
          <cell r="D224">
            <v>263.91271576820753</v>
          </cell>
          <cell r="E224">
            <v>7791.8205114919765</v>
          </cell>
          <cell r="F224">
            <v>1862.0836378968797</v>
          </cell>
          <cell r="G224">
            <v>5774.3625012797102</v>
          </cell>
          <cell r="H224">
            <v>7924.7134932728222</v>
          </cell>
          <cell r="I224">
            <v>2752.2302589726382</v>
          </cell>
          <cell r="J224">
            <v>944.26676483982317</v>
          </cell>
          <cell r="K224">
            <v>23240</v>
          </cell>
        </row>
        <row r="225">
          <cell r="A225" t="str">
            <v>Women's equality organisations and institutions</v>
          </cell>
          <cell r="B225">
            <v>2992.3101839656583</v>
          </cell>
          <cell r="C225">
            <v>2302.7253354488503</v>
          </cell>
          <cell r="D225">
            <v>3668.2988913289919</v>
          </cell>
          <cell r="E225">
            <v>3847.8790293876364</v>
          </cell>
          <cell r="F225">
            <v>5104.718393840938</v>
          </cell>
          <cell r="G225">
            <v>5758.1460811543357</v>
          </cell>
          <cell r="H225">
            <v>6461.6361520644359</v>
          </cell>
          <cell r="I225">
            <v>5669.0242638983091</v>
          </cell>
          <cell r="J225">
            <v>10836.552152353306</v>
          </cell>
          <cell r="K225" t="e">
            <v>#N/A</v>
          </cell>
        </row>
        <row r="226">
          <cell r="A226" t="str">
            <v>Grand Total</v>
          </cell>
          <cell r="B226">
            <v>3346709.7137191296</v>
          </cell>
          <cell r="C226">
            <v>3378141.3830549992</v>
          </cell>
          <cell r="D226">
            <v>3251319.6160024004</v>
          </cell>
          <cell r="E226">
            <v>4695457.7985972762</v>
          </cell>
          <cell r="F226">
            <v>4881235.6187309986</v>
          </cell>
          <cell r="G226">
            <v>4484986.5605049962</v>
          </cell>
          <cell r="H226">
            <v>4852413.3800153974</v>
          </cell>
          <cell r="I226">
            <v>5265561.0398740005</v>
          </cell>
          <cell r="J226">
            <v>5288977.0829098448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9_end"/>
      <sheetName val="Sheet2"/>
      <sheetName val="Table_A9"/>
      <sheetName val="Sheet1"/>
    </sheetNames>
    <sheetDataSet>
      <sheetData sheetId="0"/>
      <sheetData sheetId="1">
        <row r="1">
          <cell r="A1" t="str">
            <v>Name</v>
          </cell>
          <cell r="B1" t="str">
            <v>Sector code</v>
          </cell>
        </row>
        <row r="2">
          <cell r="A2" t="str">
            <v>Education policy and administrative management</v>
          </cell>
          <cell r="B2">
            <v>11110</v>
          </cell>
        </row>
        <row r="3">
          <cell r="A3" t="str">
            <v>Education facilities and training</v>
          </cell>
          <cell r="B3">
            <v>11120</v>
          </cell>
        </row>
        <row r="4">
          <cell r="A4" t="str">
            <v>Teacher training</v>
          </cell>
          <cell r="B4">
            <v>11130</v>
          </cell>
        </row>
        <row r="5">
          <cell r="A5" t="str">
            <v>Educational research</v>
          </cell>
          <cell r="B5">
            <v>11182</v>
          </cell>
        </row>
        <row r="6">
          <cell r="A6" t="str">
            <v>Primary education</v>
          </cell>
          <cell r="B6">
            <v>11220</v>
          </cell>
        </row>
        <row r="7">
          <cell r="A7" t="str">
            <v>Basic life skills for youth and adults</v>
          </cell>
          <cell r="B7">
            <v>11230</v>
          </cell>
        </row>
        <row r="8">
          <cell r="A8" t="str">
            <v>Basic life skills for youth</v>
          </cell>
          <cell r="B8">
            <v>11231</v>
          </cell>
        </row>
        <row r="9">
          <cell r="A9" t="str">
            <v>Primary education equivalent for adults</v>
          </cell>
          <cell r="B9">
            <v>11232</v>
          </cell>
        </row>
        <row r="10">
          <cell r="A10" t="str">
            <v>Early childhood education</v>
          </cell>
          <cell r="B10">
            <v>11240</v>
          </cell>
        </row>
        <row r="11">
          <cell r="A11" t="str">
            <v>School feeding</v>
          </cell>
          <cell r="B11">
            <v>11250</v>
          </cell>
        </row>
        <row r="12">
          <cell r="A12" t="str">
            <v>Secondary education</v>
          </cell>
          <cell r="B12">
            <v>11320</v>
          </cell>
        </row>
        <row r="13">
          <cell r="A13" t="str">
            <v>Lower secondary education</v>
          </cell>
          <cell r="B13">
            <v>11321</v>
          </cell>
        </row>
        <row r="14">
          <cell r="A14" t="str">
            <v>Upper secondary education</v>
          </cell>
          <cell r="B14">
            <v>11322</v>
          </cell>
        </row>
        <row r="15">
          <cell r="A15" t="str">
            <v>Vocational training</v>
          </cell>
          <cell r="B15">
            <v>11330</v>
          </cell>
        </row>
        <row r="16">
          <cell r="A16" t="str">
            <v>Higher education</v>
          </cell>
          <cell r="B16">
            <v>11420</v>
          </cell>
        </row>
        <row r="17">
          <cell r="A17" t="str">
            <v>Advanced technical and managerial training</v>
          </cell>
          <cell r="B17">
            <v>11430</v>
          </cell>
        </row>
        <row r="18">
          <cell r="A18" t="str">
            <v>Health policy and administrative management</v>
          </cell>
          <cell r="B18">
            <v>12110</v>
          </cell>
        </row>
        <row r="19">
          <cell r="A19" t="str">
            <v>Health statistics and data</v>
          </cell>
          <cell r="B19">
            <v>12196</v>
          </cell>
        </row>
        <row r="20">
          <cell r="A20" t="str">
            <v>Medical education/training</v>
          </cell>
          <cell r="B20">
            <v>12181</v>
          </cell>
        </row>
        <row r="21">
          <cell r="A21" t="str">
            <v>Medical research</v>
          </cell>
          <cell r="B21">
            <v>12182</v>
          </cell>
        </row>
        <row r="22">
          <cell r="A22" t="str">
            <v>Medical services</v>
          </cell>
          <cell r="B22">
            <v>12191</v>
          </cell>
        </row>
        <row r="23">
          <cell r="A23" t="str">
            <v>Basic health care</v>
          </cell>
          <cell r="B23">
            <v>12220</v>
          </cell>
        </row>
        <row r="24">
          <cell r="A24" t="str">
            <v>Basic health infrastructure</v>
          </cell>
          <cell r="B24">
            <v>12230</v>
          </cell>
        </row>
        <row r="25">
          <cell r="A25" t="str">
            <v>Basic nutrition</v>
          </cell>
          <cell r="B25">
            <v>12240</v>
          </cell>
        </row>
        <row r="26">
          <cell r="A26" t="str">
            <v>Infectious disease control</v>
          </cell>
          <cell r="B26">
            <v>12250</v>
          </cell>
        </row>
        <row r="27">
          <cell r="A27" t="str">
            <v>Health education</v>
          </cell>
          <cell r="B27">
            <v>12261</v>
          </cell>
        </row>
        <row r="28">
          <cell r="A28" t="str">
            <v>Malaria control</v>
          </cell>
          <cell r="B28">
            <v>12262</v>
          </cell>
        </row>
        <row r="29">
          <cell r="A29" t="str">
            <v>Tuberculosis control</v>
          </cell>
          <cell r="B29">
            <v>12263</v>
          </cell>
        </row>
        <row r="30">
          <cell r="A30" t="str">
            <v>Health personnel development</v>
          </cell>
          <cell r="B30">
            <v>12281</v>
          </cell>
        </row>
        <row r="31">
          <cell r="A31" t="str">
            <v>NCDs control, general</v>
          </cell>
          <cell r="B31">
            <v>12310</v>
          </cell>
        </row>
        <row r="32">
          <cell r="A32" t="str">
            <v>Tobacco use control</v>
          </cell>
          <cell r="B32">
            <v>12320</v>
          </cell>
        </row>
        <row r="33">
          <cell r="A33" t="str">
            <v>Control of harmful use of alcohol and drugs</v>
          </cell>
          <cell r="B33">
            <v>12330</v>
          </cell>
        </row>
        <row r="34">
          <cell r="A34" t="str">
            <v>Promotion of mental health and well-being </v>
          </cell>
          <cell r="B34">
            <v>12340</v>
          </cell>
        </row>
        <row r="35">
          <cell r="A35" t="str">
            <v>Other prevention and treatment of NCDs</v>
          </cell>
          <cell r="B35">
            <v>12350</v>
          </cell>
        </row>
        <row r="36">
          <cell r="A36" t="str">
            <v>Research for prevention and control of NCDs</v>
          </cell>
          <cell r="B36">
            <v>12382</v>
          </cell>
        </row>
        <row r="37">
          <cell r="A37" t="str">
            <v>Population policy and administrative management</v>
          </cell>
          <cell r="B37">
            <v>13010</v>
          </cell>
        </row>
        <row r="38">
          <cell r="A38" t="str">
            <v>Population statistics and data</v>
          </cell>
          <cell r="B38">
            <v>13096</v>
          </cell>
        </row>
        <row r="39">
          <cell r="A39" t="str">
            <v>Reproductive health care</v>
          </cell>
          <cell r="B39">
            <v>13020</v>
          </cell>
        </row>
        <row r="40">
          <cell r="A40" t="str">
            <v>Family planning</v>
          </cell>
          <cell r="B40">
            <v>13030</v>
          </cell>
        </row>
        <row r="41">
          <cell r="A41" t="str">
            <v>STD control including HIV/AIDS</v>
          </cell>
          <cell r="B41">
            <v>13040</v>
          </cell>
        </row>
        <row r="42">
          <cell r="A42" t="str">
            <v>Personnel development for population and reproductive health</v>
          </cell>
          <cell r="B42">
            <v>13081</v>
          </cell>
        </row>
        <row r="43">
          <cell r="A43" t="str">
            <v>Water sector policy and administrative management</v>
          </cell>
          <cell r="B43">
            <v>14010</v>
          </cell>
        </row>
        <row r="44">
          <cell r="A44" t="str">
            <v>Water resources conservation (including data collection)</v>
          </cell>
          <cell r="B44">
            <v>14015</v>
          </cell>
        </row>
        <row r="45">
          <cell r="A45" t="str">
            <v>Water supply and sanitation - large systems</v>
          </cell>
          <cell r="B45">
            <v>14020</v>
          </cell>
        </row>
        <row r="46">
          <cell r="A46" t="str">
            <v>Water supply - large systems</v>
          </cell>
          <cell r="B46">
            <v>14021</v>
          </cell>
        </row>
        <row r="47">
          <cell r="A47" t="str">
            <v>Sanitation - large systems</v>
          </cell>
          <cell r="B47">
            <v>14022</v>
          </cell>
        </row>
        <row r="48">
          <cell r="A48" t="str">
            <v>Basic drinking water supply and basic sanitation</v>
          </cell>
          <cell r="B48">
            <v>14030</v>
          </cell>
        </row>
        <row r="49">
          <cell r="A49" t="str">
            <v>Basic drinking water supply</v>
          </cell>
          <cell r="B49">
            <v>14031</v>
          </cell>
        </row>
        <row r="50">
          <cell r="A50" t="str">
            <v>Basic sanitation</v>
          </cell>
          <cell r="B50">
            <v>14032</v>
          </cell>
        </row>
        <row r="51">
          <cell r="A51" t="str">
            <v>River basins development</v>
          </cell>
          <cell r="B51">
            <v>14040</v>
          </cell>
        </row>
        <row r="52">
          <cell r="A52" t="str">
            <v>Waste management/disposal</v>
          </cell>
          <cell r="B52">
            <v>14050</v>
          </cell>
        </row>
        <row r="53">
          <cell r="A53" t="str">
            <v>Education and training in water supply and sanitation</v>
          </cell>
          <cell r="B53">
            <v>14081</v>
          </cell>
        </row>
        <row r="54">
          <cell r="A54" t="str">
            <v>Public sector policy and administrative management</v>
          </cell>
          <cell r="B54">
            <v>15110</v>
          </cell>
        </row>
        <row r="55">
          <cell r="A55" t="str">
            <v>Foreign affairs</v>
          </cell>
          <cell r="B55">
            <v>15121</v>
          </cell>
        </row>
        <row r="56">
          <cell r="A56" t="str">
            <v>Diplomatic missions</v>
          </cell>
          <cell r="B56">
            <v>15122</v>
          </cell>
        </row>
        <row r="57">
          <cell r="A57" t="str">
            <v>Administration of developing countries' foreign aid</v>
          </cell>
          <cell r="B57">
            <v>15123</v>
          </cell>
        </row>
        <row r="58">
          <cell r="A58" t="str">
            <v>General personnel services</v>
          </cell>
          <cell r="B58">
            <v>15124</v>
          </cell>
        </row>
        <row r="59">
          <cell r="A59" t="str">
            <v>Other general public services</v>
          </cell>
          <cell r="B59">
            <v>15126</v>
          </cell>
        </row>
        <row r="60">
          <cell r="A60" t="str">
            <v>National monitoring and evaluation</v>
          </cell>
          <cell r="B60">
            <v>15127</v>
          </cell>
        </row>
        <row r="61">
          <cell r="A61" t="str">
            <v>Meteorological services</v>
          </cell>
          <cell r="B61">
            <v>15143</v>
          </cell>
        </row>
        <row r="62">
          <cell r="A62" t="str">
            <v>National standards development</v>
          </cell>
          <cell r="B62">
            <v>15144</v>
          </cell>
        </row>
        <row r="63">
          <cell r="A63" t="str">
            <v>Executive office</v>
          </cell>
          <cell r="B63">
            <v>15154</v>
          </cell>
        </row>
        <row r="64">
          <cell r="A64" t="str">
            <v>Government and civil society statistics and data</v>
          </cell>
          <cell r="B64">
            <v>15196</v>
          </cell>
        </row>
        <row r="65">
          <cell r="A65" t="str">
            <v>Public finance management (PFM)</v>
          </cell>
          <cell r="B65">
            <v>15111</v>
          </cell>
        </row>
        <row r="66">
          <cell r="A66" t="str">
            <v>Budget planning</v>
          </cell>
          <cell r="B66">
            <v>15117</v>
          </cell>
        </row>
        <row r="67">
          <cell r="A67" t="str">
            <v>National audit</v>
          </cell>
          <cell r="B67">
            <v>15118</v>
          </cell>
        </row>
        <row r="68">
          <cell r="A68" t="str">
            <v>Debt and aid management</v>
          </cell>
          <cell r="B68">
            <v>15119</v>
          </cell>
        </row>
        <row r="69">
          <cell r="A69" t="str">
            <v>Decentralisation and support to subnational government</v>
          </cell>
          <cell r="B69">
            <v>15112</v>
          </cell>
        </row>
        <row r="70">
          <cell r="A70" t="str">
            <v>Local government finance</v>
          </cell>
          <cell r="B70">
            <v>15128</v>
          </cell>
        </row>
        <row r="71">
          <cell r="A71" t="str">
            <v>Other central transfers to institutions</v>
          </cell>
          <cell r="B71">
            <v>15129</v>
          </cell>
        </row>
        <row r="72">
          <cell r="A72" t="str">
            <v>Local government administration</v>
          </cell>
          <cell r="B72">
            <v>15185</v>
          </cell>
        </row>
        <row r="73">
          <cell r="A73" t="str">
            <v>Anti-corruption organisations and institutions</v>
          </cell>
          <cell r="B73">
            <v>15113</v>
          </cell>
        </row>
        <row r="74">
          <cell r="A74" t="str">
            <v>Domestic revenue mobilisation</v>
          </cell>
          <cell r="B74">
            <v>15114</v>
          </cell>
        </row>
        <row r="75">
          <cell r="A75" t="str">
            <v>Tax collection</v>
          </cell>
          <cell r="B75">
            <v>15116</v>
          </cell>
        </row>
        <row r="76">
          <cell r="A76" t="str">
            <v>Tax policy and administration support</v>
          </cell>
          <cell r="B76">
            <v>15155</v>
          </cell>
        </row>
        <row r="77">
          <cell r="A77" t="str">
            <v>Other non-tax revenue mobilisation</v>
          </cell>
          <cell r="B77">
            <v>15156</v>
          </cell>
        </row>
        <row r="78">
          <cell r="A78" t="str">
            <v>Public Procurement</v>
          </cell>
          <cell r="B78">
            <v>15125</v>
          </cell>
        </row>
        <row r="79">
          <cell r="A79" t="str">
            <v>Legal and judicial development</v>
          </cell>
          <cell r="B79">
            <v>15130</v>
          </cell>
        </row>
        <row r="80">
          <cell r="A80" t="str">
            <v>Justice, law and order policy, planning and administration</v>
          </cell>
          <cell r="B80">
            <v>15131</v>
          </cell>
        </row>
        <row r="81">
          <cell r="A81" t="str">
            <v>Police</v>
          </cell>
          <cell r="B81">
            <v>15132</v>
          </cell>
        </row>
        <row r="82">
          <cell r="A82" t="str">
            <v>Fire and rescue services</v>
          </cell>
          <cell r="B82">
            <v>15133</v>
          </cell>
        </row>
        <row r="83">
          <cell r="A83" t="str">
            <v>Judicial affairs</v>
          </cell>
          <cell r="B83">
            <v>15134</v>
          </cell>
        </row>
        <row r="84">
          <cell r="A84" t="str">
            <v>Ombudsman</v>
          </cell>
          <cell r="B84">
            <v>15135</v>
          </cell>
        </row>
        <row r="85">
          <cell r="A85" t="str">
            <v>Immigration</v>
          </cell>
          <cell r="B85">
            <v>15136</v>
          </cell>
        </row>
        <row r="86">
          <cell r="A86" t="str">
            <v>Prisons</v>
          </cell>
          <cell r="B86">
            <v>15137</v>
          </cell>
        </row>
        <row r="87">
          <cell r="A87" t="str">
            <v>Macroeconomic policy</v>
          </cell>
          <cell r="B87">
            <v>15142</v>
          </cell>
        </row>
        <row r="88">
          <cell r="A88" t="str">
            <v>Democratic participation and civil society</v>
          </cell>
          <cell r="B88">
            <v>15150</v>
          </cell>
        </row>
        <row r="89">
          <cell r="A89" t="str">
            <v>Elections</v>
          </cell>
          <cell r="B89">
            <v>15151</v>
          </cell>
        </row>
        <row r="90">
          <cell r="A90" t="str">
            <v>Legislatures and political parties</v>
          </cell>
          <cell r="B90">
            <v>15152</v>
          </cell>
        </row>
        <row r="91">
          <cell r="A91" t="str">
            <v>Media and free flow of information</v>
          </cell>
          <cell r="B91">
            <v>15153</v>
          </cell>
        </row>
        <row r="92">
          <cell r="A92" t="str">
            <v>Human rights</v>
          </cell>
          <cell r="B92">
            <v>15160</v>
          </cell>
        </row>
        <row r="93">
          <cell r="A93" t="str">
            <v>Women’s rights organisations and movements, and government institutions</v>
          </cell>
          <cell r="B93">
            <v>15170</v>
          </cell>
        </row>
        <row r="94">
          <cell r="A94" t="str">
            <v>Ending violence against women and girls</v>
          </cell>
          <cell r="B94">
            <v>15180</v>
          </cell>
        </row>
        <row r="95">
          <cell r="A95" t="str">
            <v>Facilitation of orderly, safe, regular and responsible migration and mobility</v>
          </cell>
          <cell r="B95">
            <v>15190</v>
          </cell>
        </row>
        <row r="96">
          <cell r="A96" t="str">
            <v>Security system management and reform</v>
          </cell>
          <cell r="B96">
            <v>15210</v>
          </cell>
        </row>
        <row r="97">
          <cell r="A97" t="str">
            <v>Civilian peace-building, conflict prevention and resolution</v>
          </cell>
          <cell r="B97">
            <v>15220</v>
          </cell>
        </row>
        <row r="98">
          <cell r="A98" t="str">
            <v>Participation in international peacekeeping operations</v>
          </cell>
          <cell r="B98">
            <v>15230</v>
          </cell>
        </row>
        <row r="99">
          <cell r="A99" t="str">
            <v>Reintegration and SALW control</v>
          </cell>
          <cell r="B99">
            <v>15240</v>
          </cell>
        </row>
        <row r="100">
          <cell r="A100" t="str">
            <v>Removal of land mines and explosive remnants of war</v>
          </cell>
          <cell r="B100">
            <v>15250</v>
          </cell>
        </row>
        <row r="101">
          <cell r="A101" t="str">
            <v>Child soldiers (prevention and demobilisation)</v>
          </cell>
          <cell r="B101">
            <v>15261</v>
          </cell>
        </row>
        <row r="102">
          <cell r="A102" t="str">
            <v>Social Protection</v>
          </cell>
          <cell r="B102">
            <v>16010</v>
          </cell>
        </row>
        <row r="103">
          <cell r="A103" t="str">
            <v>Social protection and welfare services policy, planning and administration</v>
          </cell>
          <cell r="B103">
            <v>16011</v>
          </cell>
        </row>
        <row r="104">
          <cell r="A104" t="str">
            <v>Social security (excl pensions)</v>
          </cell>
          <cell r="B104">
            <v>16012</v>
          </cell>
        </row>
        <row r="105">
          <cell r="A105" t="str">
            <v>General pensions</v>
          </cell>
          <cell r="B105">
            <v>16013</v>
          </cell>
        </row>
        <row r="106">
          <cell r="A106" t="str">
            <v>Civil service pensions</v>
          </cell>
          <cell r="B106">
            <v>16014</v>
          </cell>
        </row>
        <row r="107">
          <cell r="A107" t="str">
            <v>Social services (incl youth development and women+ children)</v>
          </cell>
          <cell r="B107">
            <v>16015</v>
          </cell>
        </row>
        <row r="108">
          <cell r="A108" t="str">
            <v>Employment creation</v>
          </cell>
          <cell r="B108">
            <v>16020</v>
          </cell>
        </row>
        <row r="109">
          <cell r="A109" t="str">
            <v>Housing policy and administrative management</v>
          </cell>
          <cell r="B109">
            <v>16030</v>
          </cell>
        </row>
        <row r="110">
          <cell r="A110" t="str">
            <v>Low-cost housing</v>
          </cell>
          <cell r="B110">
            <v>16040</v>
          </cell>
        </row>
        <row r="111">
          <cell r="A111" t="str">
            <v>Multisector aid for basic social services</v>
          </cell>
          <cell r="B111">
            <v>16050</v>
          </cell>
        </row>
        <row r="112">
          <cell r="A112" t="str">
            <v>Culture and recreation</v>
          </cell>
          <cell r="B112">
            <v>16061</v>
          </cell>
        </row>
        <row r="113">
          <cell r="A113" t="str">
            <v>Recreation and sport</v>
          </cell>
          <cell r="B113">
            <v>16065</v>
          </cell>
        </row>
        <row r="114">
          <cell r="A114" t="str">
            <v>Culture</v>
          </cell>
          <cell r="B114">
            <v>16066</v>
          </cell>
        </row>
        <row r="115">
          <cell r="A115" t="str">
            <v>Statistical capacity building</v>
          </cell>
          <cell r="B115">
            <v>16062</v>
          </cell>
        </row>
        <row r="116">
          <cell r="A116" t="str">
            <v>Narcotics control</v>
          </cell>
          <cell r="B116">
            <v>16063</v>
          </cell>
        </row>
        <row r="117">
          <cell r="A117" t="str">
            <v>Social mitigation of HIV/AIDS</v>
          </cell>
          <cell r="B117">
            <v>16064</v>
          </cell>
        </row>
        <row r="118">
          <cell r="A118" t="str">
            <v>Labour Rights</v>
          </cell>
          <cell r="B118">
            <v>16070</v>
          </cell>
        </row>
        <row r="119">
          <cell r="A119" t="str">
            <v>Social Dialogue</v>
          </cell>
          <cell r="B119">
            <v>16080</v>
          </cell>
        </row>
        <row r="120">
          <cell r="A120" t="str">
            <v>Transport policy and administrative management</v>
          </cell>
          <cell r="B120">
            <v>21010</v>
          </cell>
        </row>
        <row r="121">
          <cell r="A121" t="str">
            <v>Transport policy, planning and administration</v>
          </cell>
          <cell r="B121">
            <v>21011</v>
          </cell>
        </row>
        <row r="122">
          <cell r="A122" t="str">
            <v>Public transport services</v>
          </cell>
          <cell r="B122">
            <v>21012</v>
          </cell>
        </row>
        <row r="123">
          <cell r="A123" t="str">
            <v>Transport regulation</v>
          </cell>
          <cell r="B123">
            <v>21013</v>
          </cell>
        </row>
        <row r="124">
          <cell r="A124" t="str">
            <v>Road transport</v>
          </cell>
          <cell r="B124">
            <v>21020</v>
          </cell>
        </row>
        <row r="125">
          <cell r="A125" t="str">
            <v>Feeder road construction</v>
          </cell>
          <cell r="B125">
            <v>21021</v>
          </cell>
        </row>
        <row r="126">
          <cell r="A126" t="str">
            <v>Feeder road maintenance</v>
          </cell>
          <cell r="B126">
            <v>21022</v>
          </cell>
        </row>
        <row r="127">
          <cell r="A127" t="str">
            <v>National road construction</v>
          </cell>
          <cell r="B127">
            <v>21023</v>
          </cell>
        </row>
        <row r="128">
          <cell r="A128" t="str">
            <v>National road maintenance</v>
          </cell>
          <cell r="B128">
            <v>21024</v>
          </cell>
        </row>
        <row r="129">
          <cell r="A129" t="str">
            <v>Rail transport</v>
          </cell>
          <cell r="B129">
            <v>21030</v>
          </cell>
        </row>
        <row r="130">
          <cell r="A130" t="str">
            <v>Water transport</v>
          </cell>
          <cell r="B130">
            <v>21040</v>
          </cell>
        </row>
        <row r="131">
          <cell r="A131" t="str">
            <v>Air transport</v>
          </cell>
          <cell r="B131">
            <v>21050</v>
          </cell>
        </row>
        <row r="132">
          <cell r="A132" t="str">
            <v>Storage</v>
          </cell>
          <cell r="B132">
            <v>21061</v>
          </cell>
        </row>
        <row r="133">
          <cell r="A133" t="str">
            <v>Education and training in transport and storage</v>
          </cell>
          <cell r="B133">
            <v>21081</v>
          </cell>
        </row>
        <row r="134">
          <cell r="A134" t="str">
            <v>Communications policy and administrative management</v>
          </cell>
          <cell r="B134">
            <v>22010</v>
          </cell>
        </row>
        <row r="135">
          <cell r="A135" t="str">
            <v>Communications policy, planning and administration</v>
          </cell>
          <cell r="B135">
            <v>22011</v>
          </cell>
        </row>
        <row r="136">
          <cell r="A136" t="str">
            <v>Postal services</v>
          </cell>
          <cell r="B136">
            <v>22012</v>
          </cell>
        </row>
        <row r="137">
          <cell r="A137" t="str">
            <v>Information services</v>
          </cell>
          <cell r="B137">
            <v>22013</v>
          </cell>
        </row>
        <row r="138">
          <cell r="A138" t="str">
            <v>Telecommunications</v>
          </cell>
          <cell r="B138">
            <v>22020</v>
          </cell>
        </row>
        <row r="139">
          <cell r="A139" t="str">
            <v>Radio/television/print media</v>
          </cell>
          <cell r="B139">
            <v>22030</v>
          </cell>
        </row>
        <row r="140">
          <cell r="A140" t="str">
            <v>Information and communication technology (ICT)</v>
          </cell>
          <cell r="B140">
            <v>22040</v>
          </cell>
        </row>
        <row r="141">
          <cell r="A141" t="str">
            <v>Energy policy and administrative management</v>
          </cell>
          <cell r="B141">
            <v>23110</v>
          </cell>
        </row>
        <row r="142">
          <cell r="A142" t="str">
            <v>Energy sector policy, planning and administration</v>
          </cell>
          <cell r="B142">
            <v>23111</v>
          </cell>
        </row>
        <row r="143">
          <cell r="A143" t="str">
            <v>Energy regulation</v>
          </cell>
          <cell r="B143">
            <v>23112</v>
          </cell>
        </row>
        <row r="144">
          <cell r="A144" t="str">
            <v>Energy education/training</v>
          </cell>
          <cell r="B144">
            <v>23181</v>
          </cell>
        </row>
        <row r="145">
          <cell r="A145" t="str">
            <v>Energy research</v>
          </cell>
          <cell r="B145">
            <v>23182</v>
          </cell>
        </row>
        <row r="146">
          <cell r="A146" t="str">
            <v>Energy conservation and demand-side efficiency</v>
          </cell>
          <cell r="B146">
            <v>23183</v>
          </cell>
        </row>
        <row r="147">
          <cell r="A147" t="str">
            <v>Energy generation, renewable sources - multiple technologies</v>
          </cell>
          <cell r="B147">
            <v>23210</v>
          </cell>
        </row>
        <row r="148">
          <cell r="A148" t="str">
            <v>Hydro-electric power plants</v>
          </cell>
          <cell r="B148">
            <v>23220</v>
          </cell>
        </row>
        <row r="149">
          <cell r="A149" t="str">
            <v>Solar energy for centralised grids</v>
          </cell>
          <cell r="B149">
            <v>23230</v>
          </cell>
        </row>
        <row r="150">
          <cell r="A150" t="str">
            <v>Solar energy for isolated grids and standalone systems</v>
          </cell>
          <cell r="B150">
            <v>23231</v>
          </cell>
        </row>
        <row r="151">
          <cell r="A151" t="str">
            <v>Solar energy - thermal applications</v>
          </cell>
          <cell r="B151">
            <v>23232</v>
          </cell>
        </row>
        <row r="152">
          <cell r="A152" t="str">
            <v>Wind energy</v>
          </cell>
          <cell r="B152">
            <v>23240</v>
          </cell>
        </row>
        <row r="153">
          <cell r="A153" t="str">
            <v>Marine energy</v>
          </cell>
          <cell r="B153">
            <v>23250</v>
          </cell>
        </row>
        <row r="154">
          <cell r="A154" t="str">
            <v>Geothermal energy</v>
          </cell>
          <cell r="B154">
            <v>23260</v>
          </cell>
        </row>
        <row r="155">
          <cell r="A155" t="str">
            <v>Biofuel-fired power plants</v>
          </cell>
          <cell r="B155">
            <v>23270</v>
          </cell>
        </row>
        <row r="156">
          <cell r="A156" t="str">
            <v>Energy generation, non-renewable sources, unspecified</v>
          </cell>
          <cell r="B156">
            <v>23310</v>
          </cell>
        </row>
        <row r="157">
          <cell r="A157" t="str">
            <v>Coal-fired electric power plants</v>
          </cell>
          <cell r="B157">
            <v>23320</v>
          </cell>
        </row>
        <row r="158">
          <cell r="A158" t="str">
            <v>Oil-fired electric power plants</v>
          </cell>
          <cell r="B158">
            <v>23330</v>
          </cell>
        </row>
        <row r="159">
          <cell r="A159" t="str">
            <v>Natural gas-fired electric power plants</v>
          </cell>
          <cell r="B159">
            <v>23340</v>
          </cell>
        </row>
        <row r="160">
          <cell r="A160" t="str">
            <v>Fossil fuel electric power plants with carbon capture and storage (CCS)</v>
          </cell>
          <cell r="B160">
            <v>23350</v>
          </cell>
        </row>
        <row r="161">
          <cell r="A161" t="str">
            <v>Non-renewable waste-fired electric power plants</v>
          </cell>
          <cell r="B161">
            <v>23360</v>
          </cell>
        </row>
        <row r="162">
          <cell r="A162" t="str">
            <v>Hybrid energy electric power plants</v>
          </cell>
          <cell r="B162">
            <v>23410</v>
          </cell>
        </row>
        <row r="163">
          <cell r="A163" t="str">
            <v>Nuclear energy electric power plants and nuclear safety</v>
          </cell>
          <cell r="B163">
            <v>23510</v>
          </cell>
        </row>
        <row r="164">
          <cell r="A164" t="str">
            <v>Heat plants</v>
          </cell>
          <cell r="B164">
            <v>23610</v>
          </cell>
        </row>
        <row r="165">
          <cell r="A165" t="str">
            <v>District heating and cooling</v>
          </cell>
          <cell r="B165">
            <v>23620</v>
          </cell>
        </row>
        <row r="166">
          <cell r="A166" t="str">
            <v>Electric power transmission and distribution (centralised grids)</v>
          </cell>
          <cell r="B166">
            <v>23630</v>
          </cell>
        </row>
        <row r="167">
          <cell r="A167" t="str">
            <v>Electric power transmission and distribution (isolated mini-grids)</v>
          </cell>
          <cell r="B167">
            <v>23631</v>
          </cell>
        </row>
        <row r="168">
          <cell r="A168" t="str">
            <v>Retail gas distribution</v>
          </cell>
          <cell r="B168">
            <v>23640</v>
          </cell>
        </row>
        <row r="169">
          <cell r="A169" t="str">
            <v>Retail distribution of liquid or solid fossil fuels</v>
          </cell>
          <cell r="B169">
            <v>23641</v>
          </cell>
        </row>
        <row r="170">
          <cell r="A170" t="str">
            <v>Electric mobility infrastructures</v>
          </cell>
          <cell r="B170">
            <v>23642</v>
          </cell>
        </row>
        <row r="171">
          <cell r="A171" t="str">
            <v>Financial policy and administrative management</v>
          </cell>
          <cell r="B171">
            <v>24010</v>
          </cell>
        </row>
        <row r="172">
          <cell r="A172" t="str">
            <v>Monetary institutions</v>
          </cell>
          <cell r="B172">
            <v>24020</v>
          </cell>
        </row>
        <row r="173">
          <cell r="A173" t="str">
            <v>Formal sector financial intermediaries</v>
          </cell>
          <cell r="B173">
            <v>24030</v>
          </cell>
        </row>
        <row r="174">
          <cell r="A174" t="str">
            <v>Informal/semi-formal financial intermediaries</v>
          </cell>
          <cell r="B174">
            <v>24040</v>
          </cell>
        </row>
        <row r="175">
          <cell r="A175" t="str">
            <v>Remittance facilitation, promotion and optimisation</v>
          </cell>
          <cell r="B175">
            <v>24050</v>
          </cell>
        </row>
        <row r="176">
          <cell r="A176" t="str">
            <v>Education/training in banking and financial services</v>
          </cell>
          <cell r="B176">
            <v>24081</v>
          </cell>
        </row>
        <row r="177">
          <cell r="A177" t="str">
            <v>Business Policy and Administration</v>
          </cell>
          <cell r="B177">
            <v>25010</v>
          </cell>
        </row>
        <row r="178">
          <cell r="A178" t="str">
            <v>Privatisation</v>
          </cell>
          <cell r="B178">
            <v>25020</v>
          </cell>
        </row>
        <row r="179">
          <cell r="A179" t="str">
            <v>Business development services</v>
          </cell>
          <cell r="B179">
            <v>25030</v>
          </cell>
        </row>
        <row r="180">
          <cell r="A180" t="str">
            <v>Responsible Business Conduct</v>
          </cell>
          <cell r="B180">
            <v>25040</v>
          </cell>
        </row>
        <row r="181">
          <cell r="A181" t="str">
            <v>Agricultural policy and administrative management</v>
          </cell>
          <cell r="B181">
            <v>31110</v>
          </cell>
        </row>
        <row r="182">
          <cell r="A182" t="str">
            <v>Agricultural development</v>
          </cell>
          <cell r="B182">
            <v>31120</v>
          </cell>
        </row>
        <row r="183">
          <cell r="A183" t="str">
            <v>Agricultural land resources</v>
          </cell>
          <cell r="B183">
            <v>31130</v>
          </cell>
        </row>
        <row r="184">
          <cell r="A184" t="str">
            <v>Agricultural water resources</v>
          </cell>
          <cell r="B184">
            <v>31140</v>
          </cell>
        </row>
        <row r="185">
          <cell r="A185" t="str">
            <v>Agricultural inputs</v>
          </cell>
          <cell r="B185">
            <v>31150</v>
          </cell>
        </row>
        <row r="186">
          <cell r="A186" t="str">
            <v>Food crop production</v>
          </cell>
          <cell r="B186">
            <v>31161</v>
          </cell>
        </row>
        <row r="187">
          <cell r="A187" t="str">
            <v>Industrial crops/export crops</v>
          </cell>
          <cell r="B187">
            <v>31162</v>
          </cell>
        </row>
        <row r="188">
          <cell r="A188" t="str">
            <v>Livestock</v>
          </cell>
          <cell r="B188">
            <v>31163</v>
          </cell>
        </row>
        <row r="189">
          <cell r="A189" t="str">
            <v>Agrarian reform</v>
          </cell>
          <cell r="B189">
            <v>31164</v>
          </cell>
        </row>
        <row r="190">
          <cell r="A190" t="str">
            <v>Agricultural alternative development</v>
          </cell>
          <cell r="B190">
            <v>31165</v>
          </cell>
        </row>
        <row r="191">
          <cell r="A191" t="str">
            <v>Agricultural extension</v>
          </cell>
          <cell r="B191">
            <v>31166</v>
          </cell>
        </row>
        <row r="192">
          <cell r="A192" t="str">
            <v>Agricultural education/training</v>
          </cell>
          <cell r="B192">
            <v>31181</v>
          </cell>
        </row>
        <row r="193">
          <cell r="A193" t="str">
            <v>Agricultural research</v>
          </cell>
          <cell r="B193">
            <v>31182</v>
          </cell>
        </row>
        <row r="194">
          <cell r="A194" t="str">
            <v>Agricultural services</v>
          </cell>
          <cell r="B194">
            <v>31191</v>
          </cell>
        </row>
        <row r="195">
          <cell r="A195" t="str">
            <v>Plant and post-harvest protection and pest control</v>
          </cell>
          <cell r="B195">
            <v>31192</v>
          </cell>
        </row>
        <row r="196">
          <cell r="A196" t="str">
            <v>Agricultural financial services</v>
          </cell>
          <cell r="B196">
            <v>31193</v>
          </cell>
        </row>
        <row r="197">
          <cell r="A197" t="str">
            <v>Agricultural co-operatives</v>
          </cell>
          <cell r="B197">
            <v>31194</v>
          </cell>
        </row>
        <row r="198">
          <cell r="A198" t="str">
            <v>Livestock/veterinary services</v>
          </cell>
          <cell r="B198">
            <v>31195</v>
          </cell>
        </row>
        <row r="199">
          <cell r="A199" t="str">
            <v>Forestry policy and administrative management</v>
          </cell>
          <cell r="B199">
            <v>31210</v>
          </cell>
        </row>
        <row r="200">
          <cell r="A200" t="str">
            <v>Forestry development</v>
          </cell>
          <cell r="B200">
            <v>31220</v>
          </cell>
        </row>
        <row r="201">
          <cell r="A201" t="str">
            <v>Fuelwood/charcoal</v>
          </cell>
          <cell r="B201">
            <v>31261</v>
          </cell>
        </row>
        <row r="202">
          <cell r="A202" t="str">
            <v>Forestry education/training</v>
          </cell>
          <cell r="B202">
            <v>31281</v>
          </cell>
        </row>
        <row r="203">
          <cell r="A203" t="str">
            <v>Forestry research</v>
          </cell>
          <cell r="B203">
            <v>31282</v>
          </cell>
        </row>
        <row r="204">
          <cell r="A204" t="str">
            <v>Forestry services</v>
          </cell>
          <cell r="B204">
            <v>31291</v>
          </cell>
        </row>
        <row r="205">
          <cell r="A205" t="str">
            <v>Fishing policy and administrative management</v>
          </cell>
          <cell r="B205">
            <v>31310</v>
          </cell>
        </row>
        <row r="206">
          <cell r="A206" t="str">
            <v>Fishery development</v>
          </cell>
          <cell r="B206">
            <v>31320</v>
          </cell>
        </row>
        <row r="207">
          <cell r="A207" t="str">
            <v>Fishery education/training</v>
          </cell>
          <cell r="B207">
            <v>31381</v>
          </cell>
        </row>
        <row r="208">
          <cell r="A208" t="str">
            <v>Fishery research</v>
          </cell>
          <cell r="B208">
            <v>31382</v>
          </cell>
        </row>
        <row r="209">
          <cell r="A209" t="str">
            <v>Fishery services</v>
          </cell>
          <cell r="B209">
            <v>31391</v>
          </cell>
        </row>
        <row r="210">
          <cell r="A210" t="str">
            <v>Industrial policy and administrative management</v>
          </cell>
          <cell r="B210">
            <v>32110</v>
          </cell>
        </row>
        <row r="211">
          <cell r="A211" t="str">
            <v>Industrial development</v>
          </cell>
          <cell r="B211">
            <v>32120</v>
          </cell>
        </row>
        <row r="212">
          <cell r="A212" t="str">
            <v>Small and medium-sized enterprises (SME) development</v>
          </cell>
          <cell r="B212">
            <v>32130</v>
          </cell>
        </row>
        <row r="213">
          <cell r="A213" t="str">
            <v>Cottage industries and handicraft</v>
          </cell>
          <cell r="B213">
            <v>32140</v>
          </cell>
        </row>
        <row r="214">
          <cell r="A214" t="str">
            <v>Agro-industries</v>
          </cell>
          <cell r="B214">
            <v>32161</v>
          </cell>
        </row>
        <row r="215">
          <cell r="A215" t="str">
            <v>Forest industries</v>
          </cell>
          <cell r="B215">
            <v>32162</v>
          </cell>
        </row>
        <row r="216">
          <cell r="A216" t="str">
            <v>Textiles, leather and substitutes</v>
          </cell>
          <cell r="B216">
            <v>32163</v>
          </cell>
        </row>
        <row r="217">
          <cell r="A217" t="str">
            <v>Chemicals</v>
          </cell>
          <cell r="B217">
            <v>32164</v>
          </cell>
        </row>
        <row r="218">
          <cell r="A218" t="str">
            <v>Fertilizer plants</v>
          </cell>
          <cell r="B218">
            <v>32165</v>
          </cell>
        </row>
        <row r="219">
          <cell r="A219" t="str">
            <v>Cement/lime/plaster</v>
          </cell>
          <cell r="B219">
            <v>32166</v>
          </cell>
        </row>
        <row r="220">
          <cell r="A220" t="str">
            <v>Energy manufacturing (fossil fuels)</v>
          </cell>
          <cell r="B220">
            <v>32167</v>
          </cell>
        </row>
        <row r="221">
          <cell r="A221" t="str">
            <v>Pharmaceutical production</v>
          </cell>
          <cell r="B221">
            <v>32168</v>
          </cell>
        </row>
        <row r="222">
          <cell r="A222" t="str">
            <v>Basic metal industries</v>
          </cell>
          <cell r="B222">
            <v>32169</v>
          </cell>
        </row>
        <row r="223">
          <cell r="A223" t="str">
            <v>Non-ferrous metal industries</v>
          </cell>
          <cell r="B223">
            <v>32170</v>
          </cell>
        </row>
        <row r="224">
          <cell r="A224" t="str">
            <v>Engineering</v>
          </cell>
          <cell r="B224">
            <v>32171</v>
          </cell>
        </row>
        <row r="225">
          <cell r="A225" t="str">
            <v>Transport equipment industry</v>
          </cell>
          <cell r="B225">
            <v>32172</v>
          </cell>
        </row>
        <row r="226">
          <cell r="A226" t="str">
            <v>Modern biofuels manufacturing</v>
          </cell>
          <cell r="B226">
            <v>32173</v>
          </cell>
        </row>
        <row r="227">
          <cell r="A227" t="str">
            <v>Clean cooking appliances manufacturing</v>
          </cell>
          <cell r="B227">
            <v>32174</v>
          </cell>
        </row>
        <row r="228">
          <cell r="A228" t="str">
            <v>Technological research and development</v>
          </cell>
          <cell r="B228">
            <v>32182</v>
          </cell>
        </row>
        <row r="229">
          <cell r="A229" t="str">
            <v>Mineral/mining policy and administrative management</v>
          </cell>
          <cell r="B229">
            <v>32210</v>
          </cell>
        </row>
        <row r="230">
          <cell r="A230" t="str">
            <v>Mineral prospection and exploration</v>
          </cell>
          <cell r="B230">
            <v>32220</v>
          </cell>
        </row>
        <row r="231">
          <cell r="A231" t="str">
            <v>Coal</v>
          </cell>
          <cell r="B231">
            <v>32261</v>
          </cell>
        </row>
        <row r="232">
          <cell r="A232" t="str">
            <v>Oil and gas (upstream)</v>
          </cell>
          <cell r="B232">
            <v>32262</v>
          </cell>
        </row>
        <row r="233">
          <cell r="A233" t="str">
            <v>Ferrous metals</v>
          </cell>
          <cell r="B233">
            <v>32263</v>
          </cell>
        </row>
        <row r="234">
          <cell r="A234" t="str">
            <v>Nonferrous metals</v>
          </cell>
          <cell r="B234">
            <v>32264</v>
          </cell>
        </row>
        <row r="235">
          <cell r="A235" t="str">
            <v>Precious metals/materials</v>
          </cell>
          <cell r="B235">
            <v>32265</v>
          </cell>
        </row>
        <row r="236">
          <cell r="A236" t="str">
            <v>Industrial minerals</v>
          </cell>
          <cell r="B236">
            <v>32266</v>
          </cell>
        </row>
        <row r="237">
          <cell r="A237" t="str">
            <v>Fertilizer minerals</v>
          </cell>
          <cell r="B237">
            <v>32267</v>
          </cell>
        </row>
        <row r="238">
          <cell r="A238" t="str">
            <v>Offshore minerals</v>
          </cell>
          <cell r="B238">
            <v>32268</v>
          </cell>
        </row>
        <row r="239">
          <cell r="A239" t="str">
            <v>Construction policy and administrative management</v>
          </cell>
          <cell r="B239">
            <v>32310</v>
          </cell>
        </row>
        <row r="240">
          <cell r="A240" t="str">
            <v>Trade policy and administrative management</v>
          </cell>
          <cell r="B240">
            <v>33110</v>
          </cell>
        </row>
        <row r="241">
          <cell r="A241" t="str">
            <v>Trade facilitation</v>
          </cell>
          <cell r="B241">
            <v>33120</v>
          </cell>
        </row>
        <row r="242">
          <cell r="A242" t="str">
            <v>Regional trade agreements (RTAs)</v>
          </cell>
          <cell r="B242">
            <v>33130</v>
          </cell>
        </row>
        <row r="243">
          <cell r="A243" t="str">
            <v>Multilateral trade negotiations</v>
          </cell>
          <cell r="B243">
            <v>33140</v>
          </cell>
        </row>
        <row r="244">
          <cell r="A244" t="str">
            <v>Trade-related adjustment</v>
          </cell>
          <cell r="B244">
            <v>33150</v>
          </cell>
        </row>
        <row r="245">
          <cell r="A245" t="str">
            <v>Trade education/training</v>
          </cell>
          <cell r="B245">
            <v>33181</v>
          </cell>
        </row>
        <row r="246">
          <cell r="A246" t="str">
            <v>Tourism policy and administrative management</v>
          </cell>
          <cell r="B246">
            <v>33210</v>
          </cell>
        </row>
        <row r="247">
          <cell r="A247" t="str">
            <v>Environmental policy and administrative management</v>
          </cell>
          <cell r="B247">
            <v>41010</v>
          </cell>
        </row>
        <row r="248">
          <cell r="A248" t="str">
            <v>Biosphere protection</v>
          </cell>
          <cell r="B248">
            <v>41020</v>
          </cell>
        </row>
        <row r="249">
          <cell r="A249" t="str">
            <v>Bio-diversity</v>
          </cell>
          <cell r="B249">
            <v>41030</v>
          </cell>
        </row>
        <row r="250">
          <cell r="A250" t="str">
            <v>Site preservation</v>
          </cell>
          <cell r="B250">
            <v>41040</v>
          </cell>
        </row>
        <row r="251">
          <cell r="A251" t="str">
            <v>Environmental education/training</v>
          </cell>
          <cell r="B251">
            <v>41081</v>
          </cell>
        </row>
        <row r="252">
          <cell r="A252" t="str">
            <v>Environmental research</v>
          </cell>
          <cell r="B252">
            <v>41082</v>
          </cell>
        </row>
        <row r="253">
          <cell r="A253" t="str">
            <v>Multisector aid</v>
          </cell>
          <cell r="B253">
            <v>43010</v>
          </cell>
        </row>
        <row r="254">
          <cell r="A254" t="str">
            <v>Urban development and management</v>
          </cell>
          <cell r="B254">
            <v>43030</v>
          </cell>
        </row>
        <row r="255">
          <cell r="A255" t="str">
            <v>Urban land policy and management</v>
          </cell>
          <cell r="B255">
            <v>43031</v>
          </cell>
        </row>
        <row r="256">
          <cell r="A256" t="str">
            <v>Urban development</v>
          </cell>
          <cell r="B256">
            <v>43032</v>
          </cell>
        </row>
        <row r="257">
          <cell r="A257" t="str">
            <v>Rural development</v>
          </cell>
          <cell r="B257">
            <v>43040</v>
          </cell>
        </row>
        <row r="258">
          <cell r="A258" t="str">
            <v>Rural land policy and management</v>
          </cell>
          <cell r="B258">
            <v>43041</v>
          </cell>
        </row>
        <row r="259">
          <cell r="A259" t="str">
            <v>Rural development</v>
          </cell>
          <cell r="B259">
            <v>43042</v>
          </cell>
        </row>
        <row r="260">
          <cell r="A260" t="str">
            <v>Non-agricultural alternative development</v>
          </cell>
          <cell r="B260">
            <v>43050</v>
          </cell>
        </row>
        <row r="261">
          <cell r="A261" t="str">
            <v>Disaster Risk Reduction</v>
          </cell>
          <cell r="B261">
            <v>43060</v>
          </cell>
        </row>
        <row r="262">
          <cell r="A262" t="str">
            <v>Food security policy and administrative management</v>
          </cell>
          <cell r="B262">
            <v>43071</v>
          </cell>
        </row>
        <row r="263">
          <cell r="A263" t="str">
            <v xml:space="preserve">Household food security programmes </v>
          </cell>
          <cell r="B263">
            <v>43072</v>
          </cell>
        </row>
        <row r="264">
          <cell r="A264" t="str">
            <v>Food safety and quality</v>
          </cell>
          <cell r="B264">
            <v>43073</v>
          </cell>
        </row>
        <row r="265">
          <cell r="A265" t="str">
            <v>Multisector education/training</v>
          </cell>
          <cell r="B265">
            <v>43081</v>
          </cell>
        </row>
        <row r="266">
          <cell r="A266" t="str">
            <v>Research/scientific institutions</v>
          </cell>
          <cell r="B266">
            <v>43082</v>
          </cell>
        </row>
        <row r="267">
          <cell r="A267" t="str">
            <v>General budget support-related aid</v>
          </cell>
          <cell r="B267">
            <v>51010</v>
          </cell>
        </row>
        <row r="268">
          <cell r="A268" t="str">
            <v>Food assistance</v>
          </cell>
          <cell r="B268">
            <v>52010</v>
          </cell>
        </row>
        <row r="269">
          <cell r="A269" t="str">
            <v>Import support (capital goods)</v>
          </cell>
          <cell r="B269">
            <v>53030</v>
          </cell>
        </row>
        <row r="270">
          <cell r="A270" t="str">
            <v>Import support (commodities)</v>
          </cell>
          <cell r="B270">
            <v>53040</v>
          </cell>
        </row>
        <row r="271">
          <cell r="A271" t="str">
            <v>Action relating to debt</v>
          </cell>
          <cell r="B271">
            <v>60010</v>
          </cell>
        </row>
        <row r="272">
          <cell r="A272" t="str">
            <v>Debt forgiveness</v>
          </cell>
          <cell r="B272">
            <v>60020</v>
          </cell>
        </row>
        <row r="273">
          <cell r="A273" t="str">
            <v>Relief of multilateral debt</v>
          </cell>
          <cell r="B273">
            <v>60030</v>
          </cell>
        </row>
        <row r="274">
          <cell r="A274" t="str">
            <v>Rescheduling and refinancing</v>
          </cell>
          <cell r="B274">
            <v>60040</v>
          </cell>
        </row>
        <row r="275">
          <cell r="A275" t="str">
            <v>Debt for development swap</v>
          </cell>
          <cell r="B275">
            <v>60061</v>
          </cell>
        </row>
        <row r="276">
          <cell r="A276" t="str">
            <v>Other debt swap</v>
          </cell>
          <cell r="B276">
            <v>60062</v>
          </cell>
        </row>
        <row r="277">
          <cell r="A277" t="str">
            <v>Debt buy-back</v>
          </cell>
          <cell r="B277">
            <v>60063</v>
          </cell>
        </row>
        <row r="278">
          <cell r="A278" t="str">
            <v xml:space="preserve">Material relief assistance and services </v>
          </cell>
          <cell r="B278">
            <v>72010</v>
          </cell>
        </row>
        <row r="279">
          <cell r="A279" t="str">
            <v>Basic Health Care Services in Emergencies</v>
          </cell>
          <cell r="B279">
            <v>72011</v>
          </cell>
        </row>
        <row r="280">
          <cell r="A280" t="str">
            <v>Education in emergencies</v>
          </cell>
          <cell r="B280">
            <v>72012</v>
          </cell>
        </row>
        <row r="281">
          <cell r="A281" t="str">
            <v>Emergency food assistance</v>
          </cell>
          <cell r="B281">
            <v>72040</v>
          </cell>
        </row>
        <row r="282">
          <cell r="A282" t="str">
            <v>Relief co-ordination and support services</v>
          </cell>
          <cell r="B282">
            <v>72050</v>
          </cell>
        </row>
        <row r="283">
          <cell r="A283" t="str">
            <v>Immediate post-emergency reconstruction and rehabilitation</v>
          </cell>
          <cell r="B283">
            <v>73010</v>
          </cell>
        </row>
        <row r="284">
          <cell r="A284" t="str">
            <v>Multi-hazard response preparedness</v>
          </cell>
          <cell r="B284">
            <v>74020</v>
          </cell>
        </row>
        <row r="285">
          <cell r="A285" t="str">
            <v>Administrative costs (non-sector allocable)</v>
          </cell>
          <cell r="B285">
            <v>91010</v>
          </cell>
        </row>
        <row r="286">
          <cell r="A286" t="str">
            <v>Refugees/asylum seekers  in donor countries (non-sector allocable)</v>
          </cell>
          <cell r="B286">
            <v>93010</v>
          </cell>
        </row>
        <row r="287">
          <cell r="A287" t="str">
            <v xml:space="preserve">Refugees/asylum seekers in donor countries - food and shelter </v>
          </cell>
          <cell r="B287">
            <v>93011</v>
          </cell>
        </row>
        <row r="288">
          <cell r="A288" t="str">
            <v>Refugees/asylum seekers in donor countries - training</v>
          </cell>
          <cell r="B288">
            <v>93012</v>
          </cell>
        </row>
        <row r="289">
          <cell r="A289" t="str">
            <v>Refugees/asylum seekers in donor countries - health</v>
          </cell>
          <cell r="B289">
            <v>93013</v>
          </cell>
        </row>
        <row r="290">
          <cell r="A290" t="str">
            <v>Refugees/asylum seekers in donor countries - other temporary sustenance</v>
          </cell>
          <cell r="B290">
            <v>93014</v>
          </cell>
        </row>
        <row r="291">
          <cell r="A291" t="str">
            <v>Refugees/asylum seekers in donor countries - voluntary repatriation</v>
          </cell>
          <cell r="B291">
            <v>93015</v>
          </cell>
        </row>
        <row r="292">
          <cell r="A292" t="str">
            <v>Refugees/asylum seekers in donor countries - transport</v>
          </cell>
          <cell r="B292">
            <v>93016</v>
          </cell>
        </row>
        <row r="293">
          <cell r="A293" t="str">
            <v>Refugees/asylum seekers in donor countries - rescue at sea</v>
          </cell>
          <cell r="B293">
            <v>93017</v>
          </cell>
        </row>
        <row r="294">
          <cell r="A294" t="str">
            <v>Refugees/asylum seekers in donor countries - administrative costs</v>
          </cell>
          <cell r="B294">
            <v>93018</v>
          </cell>
        </row>
        <row r="295">
          <cell r="A295" t="str">
            <v>Sectors not specified</v>
          </cell>
          <cell r="B295">
            <v>99810</v>
          </cell>
        </row>
        <row r="296">
          <cell r="A296" t="str">
            <v>Promotion of development awareness (non-sector allocable)</v>
          </cell>
          <cell r="B296">
            <v>99820</v>
          </cell>
        </row>
      </sheetData>
      <sheetData sheetId="2">
        <row r="6">
          <cell r="C6" t="str">
            <v>Education policy and administrative management</v>
          </cell>
        </row>
        <row r="7">
          <cell r="C7" t="str">
            <v>Education facilities and training</v>
          </cell>
        </row>
        <row r="8">
          <cell r="C8" t="str">
            <v>Teacher training</v>
          </cell>
        </row>
        <row r="9">
          <cell r="C9" t="str">
            <v>Educational research</v>
          </cell>
        </row>
        <row r="10">
          <cell r="C10" t="str">
            <v>Primary education</v>
          </cell>
        </row>
        <row r="11">
          <cell r="C11" t="str">
            <v>Basic life skills for youth and adults</v>
          </cell>
        </row>
        <row r="12">
          <cell r="C12" t="str">
            <v>Early childhood education</v>
          </cell>
        </row>
        <row r="13">
          <cell r="C13" t="str">
            <v>Secondary education</v>
          </cell>
        </row>
        <row r="14">
          <cell r="C14" t="str">
            <v>Vocational training</v>
          </cell>
        </row>
        <row r="15">
          <cell r="C15" t="str">
            <v>Higher education</v>
          </cell>
        </row>
        <row r="16">
          <cell r="C16" t="str">
            <v>Advanced technical and managerial training</v>
          </cell>
        </row>
        <row r="18">
          <cell r="C18" t="str">
            <v>Health policy and administrative management</v>
          </cell>
        </row>
        <row r="19">
          <cell r="C19" t="str">
            <v>Medical education/training</v>
          </cell>
        </row>
        <row r="20">
          <cell r="C20" t="str">
            <v>Medical research</v>
          </cell>
        </row>
        <row r="21">
          <cell r="C21" t="str">
            <v>Medical services</v>
          </cell>
        </row>
        <row r="22">
          <cell r="C22" t="str">
            <v>Basic health care</v>
          </cell>
        </row>
        <row r="23">
          <cell r="C23" t="str">
            <v>Basic health infrastructure</v>
          </cell>
        </row>
        <row r="24">
          <cell r="C24" t="str">
            <v>Basic nutrition</v>
          </cell>
        </row>
        <row r="25">
          <cell r="C25" t="str">
            <v>Infectious disease control</v>
          </cell>
        </row>
        <row r="26">
          <cell r="C26" t="str">
            <v>Health education</v>
          </cell>
        </row>
        <row r="27">
          <cell r="C27" t="str">
            <v>Malaria control</v>
          </cell>
        </row>
        <row r="28">
          <cell r="C28" t="str">
            <v>Tuberculosis control</v>
          </cell>
        </row>
        <row r="29">
          <cell r="C29" t="str">
            <v>Health personnel development</v>
          </cell>
        </row>
        <row r="30">
          <cell r="C30" t="str">
            <v>NCDs control, general</v>
          </cell>
        </row>
        <row r="31">
          <cell r="C31" t="str">
            <v>Control of harmful use of alcohol and drugs</v>
          </cell>
        </row>
        <row r="32">
          <cell r="C32" t="str">
            <v>Other prevention and treatment of NCDs</v>
          </cell>
        </row>
        <row r="33">
          <cell r="C33" t="str">
            <v>Population policy and administrative management</v>
          </cell>
        </row>
        <row r="34">
          <cell r="C34" t="str">
            <v>Reproductive health care</v>
          </cell>
        </row>
        <row r="35">
          <cell r="C35" t="str">
            <v>Family planning</v>
          </cell>
        </row>
        <row r="36">
          <cell r="C36" t="str">
            <v>Std control including HIV/AIDS</v>
          </cell>
        </row>
        <row r="37">
          <cell r="C37" t="str">
            <v>Personnel development for population and reproductive health</v>
          </cell>
        </row>
        <row r="39">
          <cell r="C39" t="str">
            <v>Water sector policy and administrative management</v>
          </cell>
        </row>
        <row r="40">
          <cell r="C40" t="str">
            <v>Water resources conservation (including data collection)</v>
          </cell>
        </row>
        <row r="41">
          <cell r="C41" t="str">
            <v>Water supply and sanitation - large systems</v>
          </cell>
        </row>
        <row r="42">
          <cell r="C42" t="str">
            <v>Water supply - large systems</v>
          </cell>
        </row>
        <row r="43">
          <cell r="C43" t="str">
            <v>Sanitation - large systems</v>
          </cell>
        </row>
        <row r="44">
          <cell r="C44" t="str">
            <v>Basic drinking water supply and basic sanitation</v>
          </cell>
        </row>
        <row r="45">
          <cell r="C45" t="str">
            <v>Basic drinking water supply</v>
          </cell>
        </row>
        <row r="46">
          <cell r="C46" t="str">
            <v>Basic sanitation</v>
          </cell>
        </row>
        <row r="47">
          <cell r="C47" t="str">
            <v>River basins development</v>
          </cell>
        </row>
        <row r="48">
          <cell r="C48" t="str">
            <v>Waste management/disposal</v>
          </cell>
        </row>
        <row r="49">
          <cell r="C49" t="str">
            <v>Education and training in water supply and sanitation</v>
          </cell>
        </row>
        <row r="51">
          <cell r="C51" t="str">
            <v>Public sector policy and administrative management</v>
          </cell>
        </row>
        <row r="52">
          <cell r="C52" t="str">
            <v>Public finance management</v>
          </cell>
        </row>
        <row r="53">
          <cell r="C53" t="str">
            <v>Tax policy and tax administration support</v>
          </cell>
        </row>
        <row r="54">
          <cell r="C54" t="str">
            <v>Decentralisation and support to subnational government</v>
          </cell>
        </row>
        <row r="55">
          <cell r="C55" t="str">
            <v>Anti-corruption organisations and institutions</v>
          </cell>
        </row>
        <row r="56">
          <cell r="C56" t="str">
            <v>Domestic revenue mobilisation</v>
          </cell>
        </row>
        <row r="57">
          <cell r="C57" t="str">
            <v>Public Procurement</v>
          </cell>
        </row>
        <row r="58">
          <cell r="C58" t="str">
            <v>Legal and judicial development</v>
          </cell>
        </row>
        <row r="59">
          <cell r="C59" t="str">
            <v>Macroeconomic policy</v>
          </cell>
        </row>
        <row r="60">
          <cell r="C60" t="str">
            <v>Democratic participation and civil society</v>
          </cell>
        </row>
        <row r="61">
          <cell r="C61" t="str">
            <v>Elections</v>
          </cell>
        </row>
        <row r="62">
          <cell r="C62" t="str">
            <v>Legislatures and political parties</v>
          </cell>
        </row>
        <row r="63">
          <cell r="C63" t="str">
            <v>Media and free flow of information</v>
          </cell>
        </row>
        <row r="64">
          <cell r="C64" t="str">
            <v>Human rights</v>
          </cell>
        </row>
        <row r="65">
          <cell r="C65" t="str">
            <v>Women's equality organisations and institutions</v>
          </cell>
        </row>
        <row r="66">
          <cell r="C66" t="str">
            <v>Ending violence against women and girls</v>
          </cell>
        </row>
        <row r="67">
          <cell r="C67" t="str">
            <v>Facilitation of orderly, safe, regular and responsible migration and mobility</v>
          </cell>
        </row>
        <row r="68">
          <cell r="C68" t="str">
            <v>Security system management and reform</v>
          </cell>
        </row>
        <row r="69">
          <cell r="C69" t="str">
            <v>Civilian peace-building, conflict prevention and resolution</v>
          </cell>
        </row>
        <row r="70">
          <cell r="C70" t="str">
            <v>Participation in international peacekeeping operations</v>
          </cell>
        </row>
        <row r="71">
          <cell r="C71" t="str">
            <v>Reintegration and SALW control</v>
          </cell>
        </row>
        <row r="72">
          <cell r="C72" t="str">
            <v>Removal of land mines and explosive remnants of war</v>
          </cell>
        </row>
        <row r="73">
          <cell r="C73" t="str">
            <v>Child soldiers (prevention and demobilisation)</v>
          </cell>
        </row>
        <row r="75">
          <cell r="C75" t="str">
            <v>Social Protection</v>
          </cell>
        </row>
        <row r="76">
          <cell r="C76" t="str">
            <v>Employment policy and administrative management</v>
          </cell>
        </row>
        <row r="77">
          <cell r="C77" t="str">
            <v>Housing policy and administrative management</v>
          </cell>
        </row>
        <row r="78">
          <cell r="C78" t="str">
            <v>Low-cost housing</v>
          </cell>
        </row>
        <row r="79">
          <cell r="C79" t="str">
            <v>Multisector aid for basic social services</v>
          </cell>
        </row>
        <row r="80">
          <cell r="C80" t="str">
            <v>Labour Rights</v>
          </cell>
        </row>
        <row r="81">
          <cell r="C81" t="str">
            <v>Social Dialogue</v>
          </cell>
        </row>
        <row r="82">
          <cell r="C82" t="str">
            <v>Culture and recreation</v>
          </cell>
        </row>
        <row r="83">
          <cell r="C83" t="str">
            <v>Statistical capacity building</v>
          </cell>
        </row>
        <row r="84">
          <cell r="C84" t="str">
            <v>Narcotics control</v>
          </cell>
        </row>
        <row r="85">
          <cell r="C85" t="str">
            <v>Social mitigation of HIV/AIDS</v>
          </cell>
        </row>
        <row r="87">
          <cell r="C87" t="str">
            <v>Transport policy and administrative management</v>
          </cell>
        </row>
        <row r="88">
          <cell r="C88" t="str">
            <v>Road transport</v>
          </cell>
        </row>
        <row r="89">
          <cell r="C89" t="str">
            <v>Rail transport</v>
          </cell>
        </row>
        <row r="90">
          <cell r="C90" t="str">
            <v>Water transport</v>
          </cell>
        </row>
        <row r="91">
          <cell r="C91" t="str">
            <v>Air transport</v>
          </cell>
        </row>
        <row r="92">
          <cell r="C92" t="str">
            <v>Storage</v>
          </cell>
        </row>
        <row r="93">
          <cell r="C93" t="str">
            <v>Education and training in transport and storage</v>
          </cell>
        </row>
        <row r="94">
          <cell r="C94" t="str">
            <v>Communications policy and administrative management</v>
          </cell>
        </row>
        <row r="95">
          <cell r="C95" t="str">
            <v>Telecommunications</v>
          </cell>
        </row>
        <row r="96">
          <cell r="C96" t="str">
            <v>Radio/television/print media</v>
          </cell>
        </row>
        <row r="97">
          <cell r="C97" t="str">
            <v>Information and communication technology (ICT)</v>
          </cell>
        </row>
        <row r="98">
          <cell r="C98" t="str">
            <v>Energy policy and administrative management</v>
          </cell>
        </row>
        <row r="99">
          <cell r="C99" t="str">
            <v>Energy generation, non-renewable sources, unspecified</v>
          </cell>
        </row>
        <row r="100">
          <cell r="C100" t="str">
            <v>Energy generation, renewable sources - multiple technologies</v>
          </cell>
        </row>
        <row r="101">
          <cell r="C101" t="str">
            <v>Electric power transmission and distribution (centralised grids)</v>
          </cell>
        </row>
        <row r="102">
          <cell r="C102" t="str">
            <v>Gas distribution</v>
          </cell>
        </row>
        <row r="103">
          <cell r="C103" t="str">
            <v>Oil-fired electric power plants</v>
          </cell>
        </row>
        <row r="104">
          <cell r="C104" t="str">
            <v>Natural gas-fired electric power plants</v>
          </cell>
        </row>
        <row r="105">
          <cell r="C105" t="str">
            <v>Coal-fired electric power plants</v>
          </cell>
        </row>
        <row r="106">
          <cell r="C106" t="str">
            <v>Nuclear energy electric power plants and nuclear safety</v>
          </cell>
        </row>
        <row r="107">
          <cell r="C107" t="str">
            <v>Hydro-electric power plants</v>
          </cell>
        </row>
        <row r="108">
          <cell r="C108" t="str">
            <v>Geothermal energy</v>
          </cell>
        </row>
        <row r="109">
          <cell r="C109" t="str">
            <v>Solar energy for centralised grids</v>
          </cell>
        </row>
        <row r="110">
          <cell r="C110" t="str">
            <v>Wind energy</v>
          </cell>
        </row>
        <row r="111">
          <cell r="C111" t="str">
            <v>Biofuel-fired power plants</v>
          </cell>
        </row>
        <row r="112">
          <cell r="C112" t="str">
            <v>District heating and cooling</v>
          </cell>
        </row>
        <row r="113">
          <cell r="C113" t="str">
            <v>Energy conservation and demand-side efficiency</v>
          </cell>
        </row>
        <row r="114">
          <cell r="C114" t="str">
            <v>Fossil fuel electric power plants with carbon capture and storage (CCS)</v>
          </cell>
        </row>
        <row r="115">
          <cell r="C115" t="str">
            <v>Hybrid energy electric power plants</v>
          </cell>
        </row>
        <row r="116">
          <cell r="C116" t="str">
            <v>Energy education/training</v>
          </cell>
        </row>
        <row r="117">
          <cell r="C117" t="str">
            <v>Energy research</v>
          </cell>
        </row>
        <row r="118">
          <cell r="C118" t="str">
            <v>Financial policy &amp; administrative management</v>
          </cell>
        </row>
        <row r="119">
          <cell r="C119" t="str">
            <v>Monetary institutions</v>
          </cell>
        </row>
        <row r="120">
          <cell r="C120" t="str">
            <v>Formal sector financial intermediaries</v>
          </cell>
        </row>
        <row r="121">
          <cell r="C121" t="str">
            <v>Informal/semi-formal financial intermediaries</v>
          </cell>
        </row>
        <row r="122">
          <cell r="C122" t="str">
            <v>Remittance facilitation, promotion and optimisation</v>
          </cell>
        </row>
        <row r="123">
          <cell r="C123" t="str">
            <v>Education/training in banking and financial services</v>
          </cell>
        </row>
        <row r="124">
          <cell r="C124" t="str">
            <v>Business Policy and Administration</v>
          </cell>
        </row>
        <row r="125">
          <cell r="C125" t="str">
            <v>Privatisation</v>
          </cell>
        </row>
        <row r="126">
          <cell r="C126" t="str">
            <v>Business development services</v>
          </cell>
        </row>
        <row r="127">
          <cell r="C127" t="str">
            <v>Responsible Business Conduct</v>
          </cell>
        </row>
        <row r="129">
          <cell r="C129" t="str">
            <v>Agricultural policy &amp; administrative management</v>
          </cell>
        </row>
        <row r="130">
          <cell r="C130" t="str">
            <v>Agricultural development</v>
          </cell>
        </row>
        <row r="131">
          <cell r="C131" t="str">
            <v>Agricultural land resources</v>
          </cell>
        </row>
        <row r="132">
          <cell r="C132" t="str">
            <v>Agricultural water resources</v>
          </cell>
        </row>
        <row r="133">
          <cell r="C133" t="str">
            <v>Agricultural inputs</v>
          </cell>
        </row>
        <row r="134">
          <cell r="C134" t="str">
            <v>Food crop production</v>
          </cell>
        </row>
        <row r="135">
          <cell r="C135" t="str">
            <v>Industrial crops/export crops</v>
          </cell>
        </row>
        <row r="136">
          <cell r="C136" t="str">
            <v>Livestock</v>
          </cell>
        </row>
        <row r="137">
          <cell r="C137" t="str">
            <v>Agrarian reform</v>
          </cell>
        </row>
        <row r="138">
          <cell r="C138" t="str">
            <v>Agricultural alternative development</v>
          </cell>
        </row>
        <row r="139">
          <cell r="C139" t="str">
            <v>Agricultural extension</v>
          </cell>
        </row>
        <row r="140">
          <cell r="C140" t="str">
            <v>Agricultural education/training</v>
          </cell>
        </row>
        <row r="141">
          <cell r="C141" t="str">
            <v>Agricultural research</v>
          </cell>
        </row>
        <row r="142">
          <cell r="C142" t="str">
            <v>Agricultural services</v>
          </cell>
        </row>
        <row r="143">
          <cell r="C143" t="str">
            <v>Plant and post-harvest protection and pest control</v>
          </cell>
        </row>
        <row r="144">
          <cell r="C144" t="str">
            <v>Agricultural financial services</v>
          </cell>
        </row>
        <row r="145">
          <cell r="C145" t="str">
            <v>Agricultural co-operatives</v>
          </cell>
        </row>
        <row r="146">
          <cell r="C146" t="str">
            <v>Livestock/veterinary services</v>
          </cell>
        </row>
        <row r="147">
          <cell r="C147" t="str">
            <v>Forestry policy &amp; administrative management</v>
          </cell>
        </row>
        <row r="148">
          <cell r="C148" t="str">
            <v>Forestry development</v>
          </cell>
        </row>
        <row r="149">
          <cell r="C149" t="str">
            <v>Fuelwood/charcoal</v>
          </cell>
        </row>
        <row r="150">
          <cell r="C150" t="str">
            <v>Forestry education/training</v>
          </cell>
        </row>
        <row r="151">
          <cell r="C151" t="str">
            <v>Forestry research</v>
          </cell>
        </row>
        <row r="152">
          <cell r="C152" t="str">
            <v>Forestry services</v>
          </cell>
        </row>
        <row r="153">
          <cell r="C153" t="str">
            <v>Fishing policy and administrative management</v>
          </cell>
        </row>
        <row r="154">
          <cell r="C154" t="str">
            <v>Fishery development</v>
          </cell>
        </row>
        <row r="155">
          <cell r="C155" t="str">
            <v>Fishery education/training</v>
          </cell>
        </row>
        <row r="156">
          <cell r="C156" t="str">
            <v>Fishery research</v>
          </cell>
        </row>
        <row r="157">
          <cell r="C157" t="str">
            <v>Fishery services</v>
          </cell>
        </row>
        <row r="158">
          <cell r="C158" t="str">
            <v>Industrial policy and administrative management</v>
          </cell>
        </row>
        <row r="159">
          <cell r="C159" t="str">
            <v>Industrial development</v>
          </cell>
        </row>
        <row r="160">
          <cell r="C160" t="str">
            <v>Small and medium-sized enterprises (SME) development</v>
          </cell>
        </row>
        <row r="161">
          <cell r="C161" t="str">
            <v>Cottage industries and handicraft</v>
          </cell>
        </row>
        <row r="162">
          <cell r="C162" t="str">
            <v>Agro-industries</v>
          </cell>
        </row>
        <row r="163">
          <cell r="C163" t="str">
            <v>Forest industries</v>
          </cell>
        </row>
        <row r="164">
          <cell r="C164" t="str">
            <v>Textiles, leather and substitutes</v>
          </cell>
        </row>
        <row r="165">
          <cell r="C165" t="str">
            <v>Chemicals</v>
          </cell>
        </row>
        <row r="166">
          <cell r="C166" t="str">
            <v>Fertilizer plants</v>
          </cell>
        </row>
        <row r="167">
          <cell r="C167" t="str">
            <v>Cement/lime/plaster</v>
          </cell>
        </row>
        <row r="168">
          <cell r="C168" t="str">
            <v>Energy manufacturing (fossil fuels)</v>
          </cell>
        </row>
        <row r="169">
          <cell r="C169" t="str">
            <v>Pharmaceutical production</v>
          </cell>
        </row>
        <row r="170">
          <cell r="C170" t="str">
            <v>Basic metal industries</v>
          </cell>
        </row>
        <row r="171">
          <cell r="C171" t="str">
            <v>Non-ferrous metal industries</v>
          </cell>
        </row>
        <row r="172">
          <cell r="C172" t="str">
            <v>Engineering</v>
          </cell>
        </row>
        <row r="173">
          <cell r="C173" t="str">
            <v>Transport equipment industry</v>
          </cell>
        </row>
        <row r="174">
          <cell r="C174" t="str">
            <v>Technological research and development</v>
          </cell>
        </row>
        <row r="175">
          <cell r="C175" t="str">
            <v>Mineral/mining policy &amp; admin. mgmt</v>
          </cell>
        </row>
        <row r="176">
          <cell r="C176" t="str">
            <v>Mineral prospection and exploration</v>
          </cell>
        </row>
        <row r="177">
          <cell r="C177" t="str">
            <v>Coal</v>
          </cell>
        </row>
        <row r="178">
          <cell r="C178" t="str">
            <v>Oil and gas (upstream)</v>
          </cell>
        </row>
        <row r="179">
          <cell r="C179" t="str">
            <v>Ferrous metals</v>
          </cell>
        </row>
        <row r="180">
          <cell r="C180" t="str">
            <v>Non-ferrous metals</v>
          </cell>
        </row>
        <row r="181">
          <cell r="C181" t="str">
            <v>Precious metals/materials</v>
          </cell>
        </row>
        <row r="182">
          <cell r="C182" t="str">
            <v>Industrial minerals</v>
          </cell>
        </row>
        <row r="183">
          <cell r="C183" t="str">
            <v>Fertilizer minerals</v>
          </cell>
        </row>
        <row r="184">
          <cell r="C184" t="str">
            <v>Off-shore minerals</v>
          </cell>
        </row>
        <row r="185">
          <cell r="C185" t="str">
            <v>Construction policy and administrative management</v>
          </cell>
        </row>
        <row r="186">
          <cell r="C186" t="str">
            <v>Trade policy and admin. management</v>
          </cell>
        </row>
        <row r="187">
          <cell r="C187" t="str">
            <v>Trade facilitation</v>
          </cell>
        </row>
        <row r="188">
          <cell r="C188" t="str">
            <v>Regional trade agreements (RTAs)</v>
          </cell>
        </row>
        <row r="189">
          <cell r="C189" t="str">
            <v>Multilateral trade negotiations</v>
          </cell>
        </row>
        <row r="190">
          <cell r="C190" t="str">
            <v>Trade-related adjustment</v>
          </cell>
        </row>
        <row r="191">
          <cell r="C191" t="str">
            <v>Trade education/training</v>
          </cell>
        </row>
        <row r="192">
          <cell r="C192" t="str">
            <v>Tourism policy and administrative management</v>
          </cell>
        </row>
        <row r="194">
          <cell r="C194" t="str">
            <v>Environmental policy and administrative management</v>
          </cell>
        </row>
        <row r="195">
          <cell r="C195" t="str">
            <v>Biosphere protection</v>
          </cell>
        </row>
        <row r="196">
          <cell r="C196" t="str">
            <v>Bio-diversity</v>
          </cell>
        </row>
        <row r="197">
          <cell r="C197" t="str">
            <v>Site preservation</v>
          </cell>
        </row>
        <row r="198">
          <cell r="C198" t="str">
            <v>Flood prevention/control</v>
          </cell>
        </row>
        <row r="199">
          <cell r="C199" t="str">
            <v>Environmental education/training</v>
          </cell>
        </row>
        <row r="200">
          <cell r="C200" t="str">
            <v>Environmental research</v>
          </cell>
        </row>
        <row r="201">
          <cell r="C201" t="str">
            <v>Multisector aid</v>
          </cell>
        </row>
        <row r="202">
          <cell r="C202" t="str">
            <v>Urban development and management</v>
          </cell>
        </row>
        <row r="203">
          <cell r="C203" t="str">
            <v>Rural development</v>
          </cell>
        </row>
        <row r="204">
          <cell r="C204" t="str">
            <v>Non-agricultural alternative development</v>
          </cell>
        </row>
        <row r="205">
          <cell r="C205" t="str">
            <v>Disaster Risk Reduction</v>
          </cell>
        </row>
        <row r="206">
          <cell r="C206" t="str">
            <v>Food security policy and administrative management</v>
          </cell>
        </row>
        <row r="207">
          <cell r="C207" t="str">
            <v xml:space="preserve">Household food security programmes </v>
          </cell>
        </row>
        <row r="208">
          <cell r="C208" t="str">
            <v>Food safety and quality</v>
          </cell>
        </row>
        <row r="209">
          <cell r="C209" t="str">
            <v>Multisector education/training</v>
          </cell>
        </row>
        <row r="210">
          <cell r="C210" t="str">
            <v>Research/scientific institutions</v>
          </cell>
        </row>
        <row r="212">
          <cell r="C212" t="str">
            <v>General budget support-related aid</v>
          </cell>
        </row>
        <row r="213">
          <cell r="C213" t="str">
            <v>Food assistance</v>
          </cell>
        </row>
        <row r="215">
          <cell r="C215" t="str">
            <v>Action relating to debt</v>
          </cell>
        </row>
        <row r="216">
          <cell r="C216" t="str">
            <v>Debt forgiveness</v>
          </cell>
        </row>
        <row r="217">
          <cell r="C217" t="str">
            <v>Relief of multilateral debt</v>
          </cell>
        </row>
        <row r="219">
          <cell r="C219" t="str">
            <v>Material relief assistance and services</v>
          </cell>
        </row>
        <row r="220">
          <cell r="C220" t="str">
            <v>Emergency food assistance</v>
          </cell>
        </row>
        <row r="221">
          <cell r="C221" t="str">
            <v>Relief co-ordination; protection and support services</v>
          </cell>
        </row>
        <row r="222">
          <cell r="C222" t="str">
            <v>Immediate post-emergency reconstruction and rehabilitation</v>
          </cell>
        </row>
        <row r="223">
          <cell r="C223" t="str">
            <v>Disaster prevention and preparedness</v>
          </cell>
        </row>
        <row r="224">
          <cell r="C224" t="str">
            <v>Multi-hazard response preparedness</v>
          </cell>
        </row>
        <row r="225">
          <cell r="C225"/>
        </row>
        <row r="227">
          <cell r="C227" t="str">
            <v>Administrative costs (non-sector allocable)</v>
          </cell>
        </row>
        <row r="229">
          <cell r="C229" t="str">
            <v>Refugees in donor countries (non-sector allocable)</v>
          </cell>
        </row>
        <row r="231">
          <cell r="C231" t="str">
            <v>Sectors not specified</v>
          </cell>
        </row>
        <row r="232">
          <cell r="C232" t="str">
            <v>Promotion of development awareness (non-sector allocable)</v>
          </cell>
        </row>
      </sheetData>
      <sheetData sheetId="3">
        <row r="1">
          <cell r="A1" t="str">
            <v>Row Labels</v>
          </cell>
          <cell r="B1">
            <v>2010</v>
          </cell>
          <cell r="C1">
            <v>2011</v>
          </cell>
          <cell r="D1">
            <v>2012</v>
          </cell>
          <cell r="E1">
            <v>2013</v>
          </cell>
          <cell r="F1">
            <v>2014</v>
          </cell>
          <cell r="G1">
            <v>2015</v>
          </cell>
          <cell r="H1">
            <v>2016</v>
          </cell>
          <cell r="I1">
            <v>2017</v>
          </cell>
          <cell r="J1">
            <v>2018</v>
          </cell>
          <cell r="K1" t="str">
            <v>Sector Code</v>
          </cell>
        </row>
        <row r="2">
          <cell r="A2" t="str">
            <v>Action relating to debt</v>
          </cell>
          <cell r="B2">
            <v>2455.414672109699</v>
          </cell>
          <cell r="C2">
            <v>0</v>
          </cell>
          <cell r="D2">
            <v>0</v>
          </cell>
          <cell r="E2">
            <v>94.320423270071231</v>
          </cell>
          <cell r="F2">
            <v>82.211923338083409</v>
          </cell>
          <cell r="G2">
            <v>4.7310754420719707</v>
          </cell>
          <cell r="H2">
            <v>0</v>
          </cell>
          <cell r="K2">
            <v>60010</v>
          </cell>
        </row>
        <row r="3">
          <cell r="A3" t="str">
            <v>Administrative costs (non-sector allocable)</v>
          </cell>
          <cell r="B3">
            <v>88495.74189074579</v>
          </cell>
          <cell r="C3">
            <v>82650.21337966327</v>
          </cell>
          <cell r="D3">
            <v>82900.791685279386</v>
          </cell>
          <cell r="E3">
            <v>100874.12818159873</v>
          </cell>
          <cell r="F3">
            <v>98784.811704527732</v>
          </cell>
          <cell r="G3">
            <v>94141.663978837241</v>
          </cell>
          <cell r="H3">
            <v>91808.561209176929</v>
          </cell>
          <cell r="I3">
            <v>89218.26058405792</v>
          </cell>
          <cell r="J3">
            <v>93674.040958674857</v>
          </cell>
          <cell r="K3">
            <v>91010</v>
          </cell>
        </row>
        <row r="4">
          <cell r="A4" t="str">
            <v>Advanced technical and managerial training</v>
          </cell>
          <cell r="B4">
            <v>1815.7543933501775</v>
          </cell>
          <cell r="C4">
            <v>1495.5440661507801</v>
          </cell>
          <cell r="D4">
            <v>1116.8707609332644</v>
          </cell>
          <cell r="E4">
            <v>1746.5385051537089</v>
          </cell>
          <cell r="F4">
            <v>1240.2220356825305</v>
          </cell>
          <cell r="G4">
            <v>802.46335306229832</v>
          </cell>
          <cell r="H4">
            <v>927.68458019989112</v>
          </cell>
          <cell r="I4">
            <v>1683.9677802374267</v>
          </cell>
          <cell r="J4">
            <v>2023.7942815759902</v>
          </cell>
          <cell r="K4">
            <v>11430</v>
          </cell>
        </row>
        <row r="5">
          <cell r="A5" t="str">
            <v>Agrarian reform</v>
          </cell>
          <cell r="B5">
            <v>40.997471745881526</v>
          </cell>
          <cell r="C5">
            <v>36.974780379296128</v>
          </cell>
          <cell r="D5">
            <v>81.371328262391188</v>
          </cell>
          <cell r="E5">
            <v>287.546044205155</v>
          </cell>
          <cell r="F5">
            <v>183.1815080875412</v>
          </cell>
          <cell r="G5">
            <v>342.92513195865433</v>
          </cell>
          <cell r="H5">
            <v>683.80881878038304</v>
          </cell>
          <cell r="I5">
            <v>255.7577126485389</v>
          </cell>
          <cell r="J5">
            <v>505.9055534898784</v>
          </cell>
          <cell r="K5">
            <v>31164</v>
          </cell>
        </row>
        <row r="6">
          <cell r="A6" t="str">
            <v>Agricultural alternative development</v>
          </cell>
          <cell r="B6">
            <v>2736.8248380372206</v>
          </cell>
          <cell r="C6">
            <v>675.94758577092853</v>
          </cell>
          <cell r="D6">
            <v>469.96682409388285</v>
          </cell>
          <cell r="E6">
            <v>268.86679694454534</v>
          </cell>
          <cell r="F6">
            <v>1046.5639655345988</v>
          </cell>
          <cell r="G6">
            <v>634.13189722954053</v>
          </cell>
          <cell r="H6">
            <v>793.02147616236732</v>
          </cell>
          <cell r="I6">
            <v>501.23170214764309</v>
          </cell>
          <cell r="J6">
            <v>489.37526434304124</v>
          </cell>
          <cell r="K6">
            <v>31165</v>
          </cell>
        </row>
        <row r="7">
          <cell r="A7" t="str">
            <v>Agricultural co-operatives</v>
          </cell>
          <cell r="B7">
            <v>2538.7688066303017</v>
          </cell>
          <cell r="C7">
            <v>2622.83340112513</v>
          </cell>
          <cell r="D7">
            <v>2345.8524318828631</v>
          </cell>
          <cell r="E7">
            <v>3468.9538964709291</v>
          </cell>
          <cell r="F7">
            <v>5189.2269103865201</v>
          </cell>
          <cell r="G7">
            <v>3836.0558853372959</v>
          </cell>
          <cell r="H7">
            <v>4568.438082746743</v>
          </cell>
          <cell r="I7">
            <v>3784.2233534986185</v>
          </cell>
          <cell r="J7">
            <v>6140.1647762376851</v>
          </cell>
          <cell r="K7">
            <v>31194</v>
          </cell>
        </row>
        <row r="8">
          <cell r="A8" t="str">
            <v>Agricultural development</v>
          </cell>
          <cell r="B8">
            <v>34243.622408588832</v>
          </cell>
          <cell r="C8">
            <v>26736.112118059478</v>
          </cell>
          <cell r="D8">
            <v>13077.162411796973</v>
          </cell>
          <cell r="E8">
            <v>32481.121597449132</v>
          </cell>
          <cell r="F8">
            <v>37425.257705492011</v>
          </cell>
          <cell r="G8">
            <v>35183.018819554185</v>
          </cell>
          <cell r="H8">
            <v>40951.2144884265</v>
          </cell>
          <cell r="I8">
            <v>49393.258034745581</v>
          </cell>
          <cell r="J8">
            <v>45882.32795509047</v>
          </cell>
          <cell r="K8">
            <v>31120</v>
          </cell>
        </row>
        <row r="9">
          <cell r="A9" t="str">
            <v>Agricultural education/training</v>
          </cell>
          <cell r="B9">
            <v>1226.3279452184606</v>
          </cell>
          <cell r="C9">
            <v>1020.62721950796</v>
          </cell>
          <cell r="D9">
            <v>391.36655647612815</v>
          </cell>
          <cell r="E9">
            <v>1296.3070332165203</v>
          </cell>
          <cell r="F9">
            <v>651.3376694055039</v>
          </cell>
          <cell r="G9">
            <v>463.40672199507634</v>
          </cell>
          <cell r="H9">
            <v>930.79435339180282</v>
          </cell>
          <cell r="I9">
            <v>740.47694538487394</v>
          </cell>
          <cell r="J9">
            <v>1656.7365930004498</v>
          </cell>
          <cell r="K9">
            <v>31181</v>
          </cell>
        </row>
        <row r="10">
          <cell r="A10" t="str">
            <v>Agricultural extension</v>
          </cell>
          <cell r="B10">
            <v>5327.1008829998336</v>
          </cell>
          <cell r="C10">
            <v>3970.8435752295122</v>
          </cell>
          <cell r="D10">
            <v>1426.7572012991682</v>
          </cell>
          <cell r="E10">
            <v>3210.5913349751104</v>
          </cell>
          <cell r="F10">
            <v>5346.8458753455088</v>
          </cell>
          <cell r="G10">
            <v>2601.9743213877518</v>
          </cell>
          <cell r="H10">
            <v>5203.8449457574743</v>
          </cell>
          <cell r="I10">
            <v>3561.258836969118</v>
          </cell>
          <cell r="J10">
            <v>10338.166139846137</v>
          </cell>
          <cell r="K10">
            <v>31166</v>
          </cell>
        </row>
        <row r="11">
          <cell r="A11" t="str">
            <v>Agricultural financial services</v>
          </cell>
          <cell r="B11">
            <v>7917.7464227121882</v>
          </cell>
          <cell r="C11">
            <v>3361.5910850594305</v>
          </cell>
          <cell r="D11">
            <v>3909.0302641624621</v>
          </cell>
          <cell r="E11">
            <v>4602.2834569814258</v>
          </cell>
          <cell r="F11">
            <v>6225.414039519067</v>
          </cell>
          <cell r="G11">
            <v>5882.4770926628426</v>
          </cell>
          <cell r="H11">
            <v>14197.762259115563</v>
          </cell>
          <cell r="I11">
            <v>8580.0957996763082</v>
          </cell>
          <cell r="J11">
            <v>15299.166743326587</v>
          </cell>
          <cell r="K11">
            <v>31193</v>
          </cell>
        </row>
        <row r="12">
          <cell r="A12" t="str">
            <v>Agricultural inputs</v>
          </cell>
          <cell r="B12">
            <v>3161.3273507222375</v>
          </cell>
          <cell r="C12">
            <v>3277.8552377195256</v>
          </cell>
          <cell r="D12">
            <v>2478.0292062301546</v>
          </cell>
          <cell r="E12">
            <v>3272.119027426465</v>
          </cell>
          <cell r="F12">
            <v>6650.7333630520334</v>
          </cell>
          <cell r="G12">
            <v>3533.342369731065</v>
          </cell>
          <cell r="H12">
            <v>1382.7846202483659</v>
          </cell>
          <cell r="I12">
            <v>3774.5742013904328</v>
          </cell>
          <cell r="J12">
            <v>2955.8211374303128</v>
          </cell>
          <cell r="K12">
            <v>31150</v>
          </cell>
        </row>
        <row r="13">
          <cell r="A13" t="str">
            <v>Agricultural land resources</v>
          </cell>
          <cell r="B13">
            <v>8109.8287566716208</v>
          </cell>
          <cell r="C13">
            <v>10974.695594037212</v>
          </cell>
          <cell r="D13">
            <v>8469.3047433631546</v>
          </cell>
          <cell r="E13">
            <v>9395.7993771013771</v>
          </cell>
          <cell r="F13">
            <v>11439.27100302225</v>
          </cell>
          <cell r="G13">
            <v>11230.438867533847</v>
          </cell>
          <cell r="H13">
            <v>9974.3915112422692</v>
          </cell>
          <cell r="I13">
            <v>15619.679813759923</v>
          </cell>
          <cell r="J13">
            <v>16801.41796877954</v>
          </cell>
          <cell r="K13">
            <v>31130</v>
          </cell>
        </row>
        <row r="14">
          <cell r="A14" t="str">
            <v>Agricultural policy &amp; administrative management</v>
          </cell>
          <cell r="B14">
            <v>34787.945856510487</v>
          </cell>
          <cell r="C14">
            <v>40716.303555912789</v>
          </cell>
          <cell r="D14">
            <v>21994.428857830379</v>
          </cell>
          <cell r="E14">
            <v>31551.052097453281</v>
          </cell>
          <cell r="F14">
            <v>46712.234792516712</v>
          </cell>
          <cell r="G14">
            <v>43695.96074982862</v>
          </cell>
          <cell r="H14">
            <v>65200.120211931237</v>
          </cell>
          <cell r="I14">
            <v>48440.037152427205</v>
          </cell>
          <cell r="J14">
            <v>53625.720816871624</v>
          </cell>
          <cell r="K14" t="e">
            <v>#N/A</v>
          </cell>
        </row>
        <row r="15">
          <cell r="A15" t="str">
            <v>Agricultural research</v>
          </cell>
          <cell r="B15">
            <v>8407.9393327664948</v>
          </cell>
          <cell r="C15">
            <v>11803.72152267138</v>
          </cell>
          <cell r="D15">
            <v>7442.1518903113192</v>
          </cell>
          <cell r="E15">
            <v>14057.180562789157</v>
          </cell>
          <cell r="F15">
            <v>22103.910778382564</v>
          </cell>
          <cell r="G15">
            <v>12812.048634094757</v>
          </cell>
          <cell r="H15">
            <v>12865.25829422577</v>
          </cell>
          <cell r="I15">
            <v>10439.34926509616</v>
          </cell>
          <cell r="J15">
            <v>9595.3399169925324</v>
          </cell>
          <cell r="K15">
            <v>31182</v>
          </cell>
        </row>
        <row r="16">
          <cell r="A16" t="str">
            <v>Agricultural services</v>
          </cell>
          <cell r="B16">
            <v>2867.3606206171739</v>
          </cell>
          <cell r="C16">
            <v>5265.5951177555853</v>
          </cell>
          <cell r="D16">
            <v>2380.1299782810042</v>
          </cell>
          <cell r="E16">
            <v>6938.8651883348448</v>
          </cell>
          <cell r="F16">
            <v>9690.9964793020299</v>
          </cell>
          <cell r="G16">
            <v>7499.8877560018536</v>
          </cell>
          <cell r="H16">
            <v>7218.0144867437884</v>
          </cell>
          <cell r="I16">
            <v>11143.876025180514</v>
          </cell>
          <cell r="J16">
            <v>14786.196079827638</v>
          </cell>
          <cell r="K16">
            <v>31191</v>
          </cell>
        </row>
        <row r="17">
          <cell r="A17" t="str">
            <v>Agricultural water resources</v>
          </cell>
          <cell r="B17">
            <v>16647.671228248229</v>
          </cell>
          <cell r="C17">
            <v>19097.086940445151</v>
          </cell>
          <cell r="D17">
            <v>17861.911123782567</v>
          </cell>
          <cell r="E17">
            <v>29560.43648962364</v>
          </cell>
          <cell r="F17">
            <v>40471.082557034133</v>
          </cell>
          <cell r="G17">
            <v>34143.481752630956</v>
          </cell>
          <cell r="H17">
            <v>36355.402238480674</v>
          </cell>
          <cell r="I17">
            <v>40690.663769408486</v>
          </cell>
          <cell r="J17">
            <v>46446.162696892723</v>
          </cell>
          <cell r="K17">
            <v>31140</v>
          </cell>
        </row>
        <row r="18">
          <cell r="A18" t="str">
            <v>Agro-industries</v>
          </cell>
          <cell r="B18">
            <v>6429.6257100391194</v>
          </cell>
          <cell r="C18">
            <v>7188.808417153442</v>
          </cell>
          <cell r="D18">
            <v>2466.8927092083013</v>
          </cell>
          <cell r="E18">
            <v>4419.1513301146169</v>
          </cell>
          <cell r="F18">
            <v>6435.1850603024832</v>
          </cell>
          <cell r="G18">
            <v>4671.2767342126726</v>
          </cell>
          <cell r="H18">
            <v>4077.0942029995999</v>
          </cell>
          <cell r="I18">
            <v>10503.686526349602</v>
          </cell>
          <cell r="J18">
            <v>6150.7535110246536</v>
          </cell>
          <cell r="K18">
            <v>32161</v>
          </cell>
        </row>
        <row r="19">
          <cell r="A19" t="str">
            <v>Air transport</v>
          </cell>
          <cell r="B19">
            <v>6028.2545457596425</v>
          </cell>
          <cell r="C19">
            <v>6954.191780101939</v>
          </cell>
          <cell r="D19">
            <v>4816.3203230476302</v>
          </cell>
          <cell r="E19">
            <v>8845.3790498986418</v>
          </cell>
          <cell r="F19">
            <v>11352.418753750984</v>
          </cell>
          <cell r="G19">
            <v>10427.634586271794</v>
          </cell>
          <cell r="H19">
            <v>5974.6162862181709</v>
          </cell>
          <cell r="I19">
            <v>7182.5279462612798</v>
          </cell>
          <cell r="J19">
            <v>7387.0037234924839</v>
          </cell>
          <cell r="K19">
            <v>21050</v>
          </cell>
        </row>
        <row r="20">
          <cell r="A20" t="str">
            <v>Anti-corruption organisations and institutions</v>
          </cell>
          <cell r="B20">
            <v>2968.8204281536068</v>
          </cell>
          <cell r="C20">
            <v>3696.0664370772947</v>
          </cell>
          <cell r="D20">
            <v>2886.9093678347472</v>
          </cell>
          <cell r="E20">
            <v>4960.9344696371736</v>
          </cell>
          <cell r="F20">
            <v>8846.480664067205</v>
          </cell>
          <cell r="G20">
            <v>5834.0447332264439</v>
          </cell>
          <cell r="H20">
            <v>3030.4655532613078</v>
          </cell>
          <cell r="I20">
            <v>5551.9121428911185</v>
          </cell>
          <cell r="J20">
            <v>5314.4773027041183</v>
          </cell>
          <cell r="K20">
            <v>15113</v>
          </cell>
        </row>
        <row r="21">
          <cell r="A21" t="str">
            <v>Basic drinking water supply</v>
          </cell>
          <cell r="B21">
            <v>7628.5965254881448</v>
          </cell>
          <cell r="C21">
            <v>8441.3227264256093</v>
          </cell>
          <cell r="D21">
            <v>7958.861159824919</v>
          </cell>
          <cell r="E21">
            <v>11992.913367704075</v>
          </cell>
          <cell r="F21">
            <v>13649.466685106623</v>
          </cell>
          <cell r="G21">
            <v>6907.7543487668736</v>
          </cell>
          <cell r="H21">
            <v>10536.826818313311</v>
          </cell>
          <cell r="I21">
            <v>5382.3162731675411</v>
          </cell>
          <cell r="J21">
            <v>5783.5147059941355</v>
          </cell>
          <cell r="K21">
            <v>14031</v>
          </cell>
        </row>
        <row r="22">
          <cell r="A22" t="str">
            <v>Basic drinking water supply and basic sanitation</v>
          </cell>
          <cell r="B22">
            <v>15056.983318544882</v>
          </cell>
          <cell r="C22">
            <v>9636.6161868779036</v>
          </cell>
          <cell r="D22">
            <v>10602.462575526504</v>
          </cell>
          <cell r="E22">
            <v>18821.821713707592</v>
          </cell>
          <cell r="F22">
            <v>25068.023957294721</v>
          </cell>
          <cell r="G22">
            <v>18062.755269643854</v>
          </cell>
          <cell r="H22">
            <v>18422.434910312477</v>
          </cell>
          <cell r="I22">
            <v>13117.867640645261</v>
          </cell>
          <cell r="J22">
            <v>20197.58521444392</v>
          </cell>
          <cell r="K22">
            <v>14030</v>
          </cell>
        </row>
        <row r="23">
          <cell r="A23" t="str">
            <v>Basic health care</v>
          </cell>
          <cell r="B23">
            <v>54269.499621638759</v>
          </cell>
          <cell r="C23">
            <v>86567.931331326719</v>
          </cell>
          <cell r="D23">
            <v>144959.30670388255</v>
          </cell>
          <cell r="E23">
            <v>297035.3366513995</v>
          </cell>
          <cell r="F23">
            <v>281484.23981334816</v>
          </cell>
          <cell r="G23">
            <v>267022.02750928479</v>
          </cell>
          <cell r="H23">
            <v>207914.98068604962</v>
          </cell>
          <cell r="I23">
            <v>202356.97073443606</v>
          </cell>
          <cell r="J23">
            <v>217071.09158043042</v>
          </cell>
          <cell r="K23">
            <v>12220</v>
          </cell>
        </row>
        <row r="24">
          <cell r="A24" t="str">
            <v>Basic health infrastructure</v>
          </cell>
          <cell r="B24">
            <v>2654.2191092439953</v>
          </cell>
          <cell r="C24">
            <v>2938.3496514997205</v>
          </cell>
          <cell r="D24">
            <v>2119.1896068409092</v>
          </cell>
          <cell r="E24">
            <v>7240.710249526659</v>
          </cell>
          <cell r="F24">
            <v>6107.5673048902509</v>
          </cell>
          <cell r="G24">
            <v>5596.8674680716731</v>
          </cell>
          <cell r="H24">
            <v>9922.5867874846263</v>
          </cell>
          <cell r="I24">
            <v>25046.837929076275</v>
          </cell>
          <cell r="J24">
            <v>11216.262066280446</v>
          </cell>
          <cell r="K24">
            <v>12230</v>
          </cell>
        </row>
        <row r="25">
          <cell r="A25" t="str">
            <v>Basic life skills for youth and adults</v>
          </cell>
          <cell r="B25">
            <v>2138.4196234632818</v>
          </cell>
          <cell r="C25">
            <v>3013.0319370354364</v>
          </cell>
          <cell r="D25">
            <v>3007.263451157718</v>
          </cell>
          <cell r="E25">
            <v>5433.2833684102434</v>
          </cell>
          <cell r="F25">
            <v>6202.3260550495243</v>
          </cell>
          <cell r="G25">
            <v>7175.9921221795612</v>
          </cell>
          <cell r="H25">
            <v>6679.9523245284272</v>
          </cell>
          <cell r="I25">
            <v>6521.3893247996575</v>
          </cell>
          <cell r="J25">
            <v>9394.1863907863917</v>
          </cell>
          <cell r="K25">
            <v>11230</v>
          </cell>
        </row>
        <row r="26">
          <cell r="A26" t="str">
            <v>Basic metal industries</v>
          </cell>
          <cell r="B26">
            <v>0</v>
          </cell>
          <cell r="C26">
            <v>0</v>
          </cell>
          <cell r="D26">
            <v>1611.4729650843119</v>
          </cell>
          <cell r="E26">
            <v>0</v>
          </cell>
          <cell r="F26">
            <v>0</v>
          </cell>
          <cell r="G26">
            <v>0</v>
          </cell>
          <cell r="H26">
            <v>54.496537825930531</v>
          </cell>
          <cell r="I26">
            <v>50.358097070598376</v>
          </cell>
          <cell r="J26">
            <v>47.211661373452102</v>
          </cell>
          <cell r="K26">
            <v>32169</v>
          </cell>
        </row>
        <row r="27">
          <cell r="A27" t="str">
            <v>Basic nutrition</v>
          </cell>
          <cell r="B27">
            <v>5201.480919088096</v>
          </cell>
          <cell r="C27">
            <v>9006.7983018685627</v>
          </cell>
          <cell r="D27">
            <v>6372.9919007362287</v>
          </cell>
          <cell r="E27">
            <v>12342.595495521331</v>
          </cell>
          <cell r="F27">
            <v>21876.533794535473</v>
          </cell>
          <cell r="G27">
            <v>18836.278661748169</v>
          </cell>
          <cell r="H27">
            <v>28425.822059455197</v>
          </cell>
          <cell r="I27">
            <v>35760.86649242288</v>
          </cell>
          <cell r="J27">
            <v>39409.723635313392</v>
          </cell>
          <cell r="K27">
            <v>12240</v>
          </cell>
        </row>
        <row r="28">
          <cell r="A28" t="str">
            <v>Basic sanitation</v>
          </cell>
          <cell r="B28">
            <v>5892.5408274969013</v>
          </cell>
          <cell r="C28">
            <v>3042.0050358096605</v>
          </cell>
          <cell r="D28">
            <v>4366.7467849716604</v>
          </cell>
          <cell r="E28">
            <v>3258.2632667257258</v>
          </cell>
          <cell r="F28">
            <v>6273.5198807818633</v>
          </cell>
          <cell r="G28">
            <v>3553.3374660241971</v>
          </cell>
          <cell r="H28">
            <v>4582.1363654494562</v>
          </cell>
          <cell r="I28">
            <v>3490.0824871949981</v>
          </cell>
          <cell r="J28">
            <v>4273.3989218730349</v>
          </cell>
          <cell r="K28">
            <v>14032</v>
          </cell>
        </row>
        <row r="29">
          <cell r="A29" t="str">
            <v>Bio-diversity</v>
          </cell>
          <cell r="B29">
            <v>12787.786002418441</v>
          </cell>
          <cell r="C29">
            <v>26177.564747893521</v>
          </cell>
          <cell r="D29">
            <v>12993.565396958704</v>
          </cell>
          <cell r="E29">
            <v>26187.053137644798</v>
          </cell>
          <cell r="F29">
            <v>15369.776385633431</v>
          </cell>
          <cell r="G29">
            <v>5910.8963911649689</v>
          </cell>
          <cell r="H29">
            <v>21982.15284475423</v>
          </cell>
          <cell r="I29">
            <v>8569.9458625842508</v>
          </cell>
          <cell r="J29">
            <v>18685.441850014406</v>
          </cell>
          <cell r="K29">
            <v>41030</v>
          </cell>
        </row>
        <row r="30">
          <cell r="A30" t="str">
            <v>Biofuel-fired power plants</v>
          </cell>
          <cell r="B30">
            <v>831.16721436465923</v>
          </cell>
          <cell r="C30">
            <v>1477.2902114138387</v>
          </cell>
          <cell r="D30">
            <v>1168.2845745056093</v>
          </cell>
          <cell r="E30">
            <v>1226.2791409561646</v>
          </cell>
          <cell r="F30">
            <v>707.95520155666964</v>
          </cell>
          <cell r="G30">
            <v>1208.1187605154382</v>
          </cell>
          <cell r="H30">
            <v>810.16856172590565</v>
          </cell>
          <cell r="I30">
            <v>2197.6458111797288</v>
          </cell>
          <cell r="J30">
            <v>906.36154337698645</v>
          </cell>
          <cell r="K30">
            <v>23270</v>
          </cell>
        </row>
        <row r="31">
          <cell r="A31" t="str">
            <v>Biosphere protection</v>
          </cell>
          <cell r="B31">
            <v>10356.834947543317</v>
          </cell>
          <cell r="C31">
            <v>28469.828763826325</v>
          </cell>
          <cell r="D31">
            <v>14699.815240574231</v>
          </cell>
          <cell r="E31">
            <v>22331.110870394215</v>
          </cell>
          <cell r="F31">
            <v>14674.716165649515</v>
          </cell>
          <cell r="G31">
            <v>1444.769688532321</v>
          </cell>
          <cell r="H31">
            <v>19989.379006349634</v>
          </cell>
          <cell r="I31">
            <v>3685.6251193981943</v>
          </cell>
          <cell r="J31">
            <v>6953.7449436951883</v>
          </cell>
          <cell r="K31">
            <v>41020</v>
          </cell>
        </row>
        <row r="32">
          <cell r="A32" t="str">
            <v>NCDs control, general</v>
          </cell>
          <cell r="J32">
            <v>78.66782924993332</v>
          </cell>
          <cell r="K32">
            <v>12310</v>
          </cell>
        </row>
        <row r="33">
          <cell r="A33" t="str">
            <v>Business Policy and Administration</v>
          </cell>
          <cell r="B33">
            <v>27086.164277155287</v>
          </cell>
          <cell r="C33">
            <v>25437.655190362781</v>
          </cell>
          <cell r="D33">
            <v>15381.639502829559</v>
          </cell>
          <cell r="E33">
            <v>42440.217451958568</v>
          </cell>
          <cell r="F33">
            <v>31360.441669153774</v>
          </cell>
          <cell r="G33">
            <v>53656.196802302256</v>
          </cell>
          <cell r="H33">
            <v>30540.401676913607</v>
          </cell>
          <cell r="I33">
            <v>16827.452292445443</v>
          </cell>
          <cell r="J33">
            <v>32830.885551732033</v>
          </cell>
          <cell r="K33">
            <v>25010</v>
          </cell>
        </row>
        <row r="34">
          <cell r="A34" t="str">
            <v>Cement/lime/plaster</v>
          </cell>
          <cell r="B34">
            <v>0</v>
          </cell>
          <cell r="C34">
            <v>0</v>
          </cell>
          <cell r="D34">
            <v>0</v>
          </cell>
          <cell r="E34">
            <v>89.307453240556299</v>
          </cell>
          <cell r="F34">
            <v>34.941361448813467</v>
          </cell>
          <cell r="G34">
            <v>0</v>
          </cell>
          <cell r="H34">
            <v>54.303332399100526</v>
          </cell>
          <cell r="I34">
            <v>0</v>
          </cell>
          <cell r="K34">
            <v>32166</v>
          </cell>
        </row>
        <row r="35">
          <cell r="A35" t="str">
            <v>Chemicals</v>
          </cell>
          <cell r="B35">
            <v>453.78067185007598</v>
          </cell>
          <cell r="C35">
            <v>1949.9466844897011</v>
          </cell>
          <cell r="D35">
            <v>5709.6894329975639</v>
          </cell>
          <cell r="E35">
            <v>11469.37568070809</v>
          </cell>
          <cell r="F35">
            <v>7837.3483979133916</v>
          </cell>
          <cell r="G35">
            <v>7589.5769276454494</v>
          </cell>
          <cell r="H35">
            <v>3.3125287975377073</v>
          </cell>
          <cell r="I35">
            <v>14.687579252373855</v>
          </cell>
          <cell r="J35">
            <v>1240.7929365035729</v>
          </cell>
          <cell r="K35">
            <v>32164</v>
          </cell>
        </row>
        <row r="36">
          <cell r="A36" t="str">
            <v>Child soldiers (prevention and demobilisation)</v>
          </cell>
          <cell r="B36">
            <v>306.12023565921044</v>
          </cell>
          <cell r="C36">
            <v>760.65573761460371</v>
          </cell>
          <cell r="D36">
            <v>457.81282776310888</v>
          </cell>
          <cell r="E36">
            <v>417.63364291459709</v>
          </cell>
          <cell r="F36">
            <v>261.67005025061479</v>
          </cell>
          <cell r="G36">
            <v>135.42680491015577</v>
          </cell>
          <cell r="H36">
            <v>144.74117552095271</v>
          </cell>
          <cell r="I36">
            <v>426.94055464417823</v>
          </cell>
          <cell r="J36">
            <v>332.7584565506944</v>
          </cell>
          <cell r="K36">
            <v>15261</v>
          </cell>
        </row>
        <row r="37">
          <cell r="A37" t="str">
            <v>Civilian peace-building, conflict prevention and resolution</v>
          </cell>
          <cell r="B37">
            <v>16750.183749005919</v>
          </cell>
          <cell r="C37">
            <v>17497.287641977913</v>
          </cell>
          <cell r="D37">
            <v>18301.817611468203</v>
          </cell>
          <cell r="E37">
            <v>28623.400268254107</v>
          </cell>
          <cell r="F37">
            <v>24366.177799855293</v>
          </cell>
          <cell r="G37">
            <v>30392.483438037059</v>
          </cell>
          <cell r="H37">
            <v>23223.067150807528</v>
          </cell>
          <cell r="I37">
            <v>27862.400909391901</v>
          </cell>
          <cell r="J37">
            <v>43372.873489233098</v>
          </cell>
          <cell r="K37">
            <v>15220</v>
          </cell>
        </row>
        <row r="38">
          <cell r="A38" t="str">
            <v>Coal</v>
          </cell>
          <cell r="B38">
            <v>78.475079701250124</v>
          </cell>
          <cell r="C38">
            <v>1485.0482195214063</v>
          </cell>
          <cell r="D38">
            <v>16.75604746465309</v>
          </cell>
          <cell r="E38">
            <v>3.8906928615556442</v>
          </cell>
          <cell r="F38">
            <v>0</v>
          </cell>
          <cell r="G38">
            <v>0</v>
          </cell>
          <cell r="H38">
            <v>0</v>
          </cell>
          <cell r="J38">
            <v>0</v>
          </cell>
          <cell r="K38">
            <v>32261</v>
          </cell>
        </row>
        <row r="39">
          <cell r="A39" t="str">
            <v>Coal-fired electric power plants</v>
          </cell>
          <cell r="B39">
            <v>469.91958981903701</v>
          </cell>
          <cell r="C39">
            <v>690.40833429541271</v>
          </cell>
          <cell r="D39">
            <v>376.79279426493798</v>
          </cell>
          <cell r="E39">
            <v>103.4118967677132</v>
          </cell>
          <cell r="F39">
            <v>76.901002406306446</v>
          </cell>
          <cell r="G39">
            <v>4.2801175338214099</v>
          </cell>
          <cell r="H39">
            <v>41.621107668106923</v>
          </cell>
          <cell r="I39">
            <v>57.085814452137711</v>
          </cell>
          <cell r="J39">
            <v>0</v>
          </cell>
          <cell r="K39">
            <v>23320</v>
          </cell>
        </row>
        <row r="40">
          <cell r="A40" t="str">
            <v>Communications policy and administrative management</v>
          </cell>
          <cell r="B40">
            <v>1409.0658107665895</v>
          </cell>
          <cell r="C40">
            <v>1982.529056799747</v>
          </cell>
          <cell r="D40">
            <v>1641.530096487448</v>
          </cell>
          <cell r="E40">
            <v>3029.4257752164767</v>
          </cell>
          <cell r="F40">
            <v>5648.2073635227698</v>
          </cell>
          <cell r="G40">
            <v>4758.9204565874807</v>
          </cell>
          <cell r="H40">
            <v>5217.7556798939331</v>
          </cell>
          <cell r="I40">
            <v>5538.9620735933895</v>
          </cell>
          <cell r="J40">
            <v>6953.3540973915651</v>
          </cell>
          <cell r="K40">
            <v>22010</v>
          </cell>
        </row>
        <row r="41">
          <cell r="A41" t="str">
            <v>Construction policy and administrative management</v>
          </cell>
          <cell r="B41">
            <v>513.65618238641116</v>
          </cell>
          <cell r="C41">
            <v>402.81889941321964</v>
          </cell>
          <cell r="D41">
            <v>679.40711538633207</v>
          </cell>
          <cell r="E41">
            <v>1728.1370827958772</v>
          </cell>
          <cell r="F41">
            <v>1595.598796822381</v>
          </cell>
          <cell r="G41">
            <v>1501.5899095786328</v>
          </cell>
          <cell r="H41">
            <v>2213.9494891519416</v>
          </cell>
          <cell r="I41">
            <v>72.97928462402173</v>
          </cell>
          <cell r="J41">
            <v>51.076607129500637</v>
          </cell>
          <cell r="K41">
            <v>32310</v>
          </cell>
        </row>
        <row r="42">
          <cell r="A42" t="str">
            <v>Control of harmful use of alcohol and drugs</v>
          </cell>
          <cell r="J42">
            <v>14.581251090184685</v>
          </cell>
          <cell r="K42">
            <v>12330</v>
          </cell>
        </row>
        <row r="43">
          <cell r="A43" t="str">
            <v>Cottage industries and handicraft</v>
          </cell>
          <cell r="B43">
            <v>46.685292464318948</v>
          </cell>
          <cell r="C43">
            <v>195.68426160473066</v>
          </cell>
          <cell r="D43">
            <v>146.91914269148535</v>
          </cell>
          <cell r="E43">
            <v>5.7344273226043017</v>
          </cell>
          <cell r="F43">
            <v>49.104594870384474</v>
          </cell>
          <cell r="G43">
            <v>13.953870400816026</v>
          </cell>
          <cell r="H43">
            <v>347.14273694100439</v>
          </cell>
          <cell r="I43">
            <v>313.22130656781508</v>
          </cell>
          <cell r="J43">
            <v>351.35742597440225</v>
          </cell>
          <cell r="K43">
            <v>32140</v>
          </cell>
        </row>
        <row r="44">
          <cell r="A44" t="str">
            <v>Culture and recreation</v>
          </cell>
          <cell r="B44">
            <v>4071.4140493338682</v>
          </cell>
          <cell r="C44">
            <v>2500.201150551497</v>
          </cell>
          <cell r="D44">
            <v>2596.0575123033509</v>
          </cell>
          <cell r="E44">
            <v>2741.4699837455328</v>
          </cell>
          <cell r="F44">
            <v>3035.4174883529263</v>
          </cell>
          <cell r="G44">
            <v>3057.3218268138817</v>
          </cell>
          <cell r="H44">
            <v>2762.3275948824185</v>
          </cell>
          <cell r="I44">
            <v>2069.7980002704085</v>
          </cell>
          <cell r="J44">
            <v>2051.1305088650142</v>
          </cell>
          <cell r="K44">
            <v>16061</v>
          </cell>
        </row>
        <row r="45">
          <cell r="A45" t="str">
            <v>Other prevention and treatment of NCDs</v>
          </cell>
          <cell r="J45">
            <v>0</v>
          </cell>
          <cell r="K45">
            <v>12350</v>
          </cell>
        </row>
        <row r="46">
          <cell r="A46" t="str">
            <v>Public Procurement</v>
          </cell>
          <cell r="J46">
            <v>46.546433496916343</v>
          </cell>
          <cell r="K46">
            <v>15125</v>
          </cell>
        </row>
        <row r="47">
          <cell r="A47" t="str">
            <v>Debt forgiveness</v>
          </cell>
          <cell r="B47">
            <v>152615.36755832247</v>
          </cell>
          <cell r="C47">
            <v>82227.534050685659</v>
          </cell>
          <cell r="D47">
            <v>160281.57251498534</v>
          </cell>
          <cell r="E47">
            <v>9839.2401764960614</v>
          </cell>
          <cell r="F47">
            <v>6259.1606417538005</v>
          </cell>
          <cell r="G47">
            <v>62299.519657426332</v>
          </cell>
          <cell r="H47">
            <v>6522.2939615570067</v>
          </cell>
          <cell r="I47">
            <v>6192.5235211335612</v>
          </cell>
          <cell r="J47">
            <v>7161.2543953610639</v>
          </cell>
          <cell r="K47">
            <v>60020</v>
          </cell>
        </row>
        <row r="48">
          <cell r="A48" t="str">
            <v>Decentralisation and support to subnational government</v>
          </cell>
          <cell r="B48">
            <v>32797.648516089124</v>
          </cell>
          <cell r="C48">
            <v>35094.327111953695</v>
          </cell>
          <cell r="D48">
            <v>26016.832982247783</v>
          </cell>
          <cell r="E48">
            <v>42501.818769560348</v>
          </cell>
          <cell r="F48">
            <v>50063.489855070715</v>
          </cell>
          <cell r="G48">
            <v>44756.30776196083</v>
          </cell>
          <cell r="H48">
            <v>52045.196943758667</v>
          </cell>
          <cell r="I48">
            <v>54461.284709965868</v>
          </cell>
          <cell r="J48">
            <v>84829.959903882074</v>
          </cell>
          <cell r="K48">
            <v>15112</v>
          </cell>
        </row>
        <row r="49">
          <cell r="A49" t="str">
            <v>Democratic participation and civil society</v>
          </cell>
          <cell r="B49">
            <v>27466.68828847618</v>
          </cell>
          <cell r="C49">
            <v>18757.82379582338</v>
          </cell>
          <cell r="D49">
            <v>22725.957316250147</v>
          </cell>
          <cell r="E49">
            <v>20752.889576951136</v>
          </cell>
          <cell r="F49">
            <v>19739.635187868746</v>
          </cell>
          <cell r="G49">
            <v>22178.362864433719</v>
          </cell>
          <cell r="H49">
            <v>21594.476203094109</v>
          </cell>
          <cell r="I49">
            <v>28311.65178552649</v>
          </cell>
          <cell r="J49">
            <v>36315.125433727801</v>
          </cell>
          <cell r="K49">
            <v>15150</v>
          </cell>
        </row>
        <row r="50">
          <cell r="A50" t="str">
            <v>Disaster prevention and preparedness</v>
          </cell>
          <cell r="B50">
            <v>14892.260629996197</v>
          </cell>
          <cell r="C50">
            <v>17583.692411959975</v>
          </cell>
          <cell r="D50">
            <v>17002.650373036176</v>
          </cell>
          <cell r="E50">
            <v>29374.564438255151</v>
          </cell>
          <cell r="F50">
            <v>38344.611743009933</v>
          </cell>
          <cell r="G50">
            <v>42513.998802331153</v>
          </cell>
          <cell r="H50">
            <v>56513.773289957586</v>
          </cell>
          <cell r="I50">
            <v>55347.364714173091</v>
          </cell>
          <cell r="K50" t="e">
            <v>#N/A</v>
          </cell>
        </row>
        <row r="51">
          <cell r="A51" t="str">
            <v>Macroeconomic policy</v>
          </cell>
          <cell r="J51">
            <v>81.801326644004064</v>
          </cell>
          <cell r="K51">
            <v>15142</v>
          </cell>
        </row>
        <row r="52">
          <cell r="A52" t="str">
            <v>District heating and cooling</v>
          </cell>
          <cell r="B52">
            <v>0</v>
          </cell>
          <cell r="C52">
            <v>0</v>
          </cell>
          <cell r="D52">
            <v>0</v>
          </cell>
          <cell r="E52">
            <v>0</v>
          </cell>
          <cell r="F52">
            <v>0</v>
          </cell>
          <cell r="G52">
            <v>2.7830743324518576</v>
          </cell>
          <cell r="H52">
            <v>0</v>
          </cell>
          <cell r="I52">
            <v>1.4279470297453969</v>
          </cell>
          <cell r="J52">
            <v>0</v>
          </cell>
          <cell r="K52">
            <v>23620</v>
          </cell>
        </row>
        <row r="53">
          <cell r="A53" t="str">
            <v>Domestic revenue mobilisation</v>
          </cell>
          <cell r="H53">
            <v>3814.6189210495995</v>
          </cell>
          <cell r="I53">
            <v>8780.46928853391</v>
          </cell>
          <cell r="J53">
            <v>19049.059112337793</v>
          </cell>
          <cell r="K53">
            <v>15114</v>
          </cell>
        </row>
        <row r="54">
          <cell r="A54" t="str">
            <v>Early childhood education</v>
          </cell>
          <cell r="B54">
            <v>3508.4630265356463</v>
          </cell>
          <cell r="C54">
            <v>2085.3707191140825</v>
          </cell>
          <cell r="D54">
            <v>1318.8519341061585</v>
          </cell>
          <cell r="E54">
            <v>3567.6971246451158</v>
          </cell>
          <cell r="F54">
            <v>6491.7184438935137</v>
          </cell>
          <cell r="G54">
            <v>4191.4676789160549</v>
          </cell>
          <cell r="H54">
            <v>3597.8363903636791</v>
          </cell>
          <cell r="I54">
            <v>1954.8472876019187</v>
          </cell>
          <cell r="J54">
            <v>4690.2465834643062</v>
          </cell>
          <cell r="K54">
            <v>11240</v>
          </cell>
        </row>
        <row r="55">
          <cell r="A55" t="str">
            <v>Education and training in transport and storage</v>
          </cell>
          <cell r="B55">
            <v>138.07123693129645</v>
          </cell>
          <cell r="C55">
            <v>0</v>
          </cell>
          <cell r="D55">
            <v>44.998074326064632</v>
          </cell>
          <cell r="E55">
            <v>22.145657294055571</v>
          </cell>
          <cell r="F55">
            <v>4.9994942933861779</v>
          </cell>
          <cell r="G55">
            <v>10.896721793416724</v>
          </cell>
          <cell r="H55">
            <v>16.961415867648814</v>
          </cell>
          <cell r="I55">
            <v>46.440734124434464</v>
          </cell>
          <cell r="J55">
            <v>102.93133676492887</v>
          </cell>
          <cell r="K55">
            <v>21081</v>
          </cell>
        </row>
        <row r="56">
          <cell r="A56" t="str">
            <v>Education and training in water supply and sanitation</v>
          </cell>
          <cell r="B56">
            <v>229.65554090378834</v>
          </cell>
          <cell r="C56">
            <v>139.9125455288216</v>
          </cell>
          <cell r="D56">
            <v>193.00203902816605</v>
          </cell>
          <cell r="E56">
            <v>153.33795489781278</v>
          </cell>
          <cell r="F56">
            <v>274.99087656612488</v>
          </cell>
          <cell r="G56">
            <v>286.53252355721224</v>
          </cell>
          <cell r="H56">
            <v>331.99775472331959</v>
          </cell>
          <cell r="I56">
            <v>114.9680132111269</v>
          </cell>
          <cell r="J56">
            <v>121.2458659661597</v>
          </cell>
          <cell r="K56">
            <v>14081</v>
          </cell>
        </row>
        <row r="57">
          <cell r="A57" t="str">
            <v>Education facilities and training</v>
          </cell>
          <cell r="B57">
            <v>10083.756334177808</v>
          </cell>
          <cell r="C57">
            <v>7637.2128970829235</v>
          </cell>
          <cell r="D57">
            <v>9441.6265073880331</v>
          </cell>
          <cell r="E57">
            <v>9274.3785564276604</v>
          </cell>
          <cell r="F57">
            <v>15263.573547646845</v>
          </cell>
          <cell r="G57">
            <v>10510.495265414225</v>
          </cell>
          <cell r="H57">
            <v>13933.44108366408</v>
          </cell>
          <cell r="I57">
            <v>13373.418428165136</v>
          </cell>
          <cell r="J57">
            <v>10944.761235428527</v>
          </cell>
          <cell r="K57">
            <v>11120</v>
          </cell>
        </row>
        <row r="58">
          <cell r="A58" t="str">
            <v>Education policy and administrative management</v>
          </cell>
          <cell r="B58">
            <v>70394.102961294353</v>
          </cell>
          <cell r="C58">
            <v>81240.532764213975</v>
          </cell>
          <cell r="D58">
            <v>32665.780666479212</v>
          </cell>
          <cell r="E58">
            <v>39052.186048110656</v>
          </cell>
          <cell r="F58">
            <v>44595.679601678778</v>
          </cell>
          <cell r="G58">
            <v>34119.519535165047</v>
          </cell>
          <cell r="H58">
            <v>52614.219163054528</v>
          </cell>
          <cell r="I58">
            <v>46393.119335089898</v>
          </cell>
          <cell r="J58">
            <v>66078.538368892841</v>
          </cell>
          <cell r="K58">
            <v>11110</v>
          </cell>
        </row>
        <row r="59">
          <cell r="A59" t="str">
            <v>Education/training in banking and financial services</v>
          </cell>
          <cell r="B59">
            <v>236.32145225412913</v>
          </cell>
          <cell r="C59">
            <v>133.07487941661344</v>
          </cell>
          <cell r="D59">
            <v>185.87142779311063</v>
          </cell>
          <cell r="E59">
            <v>183.67295186426074</v>
          </cell>
          <cell r="F59">
            <v>407.6265140947155</v>
          </cell>
          <cell r="G59">
            <v>256.03706814569722</v>
          </cell>
          <cell r="H59">
            <v>85.467783227447001</v>
          </cell>
          <cell r="I59">
            <v>45.577293536436741</v>
          </cell>
          <cell r="J59">
            <v>155.03492978461492</v>
          </cell>
          <cell r="K59">
            <v>24081</v>
          </cell>
        </row>
        <row r="60">
          <cell r="A60" t="str">
            <v>Educational research</v>
          </cell>
          <cell r="B60">
            <v>358.82709002729348</v>
          </cell>
          <cell r="C60">
            <v>3702.9043072497316</v>
          </cell>
          <cell r="D60">
            <v>286.60570019016393</v>
          </cell>
          <cell r="E60">
            <v>593.91789890586597</v>
          </cell>
          <cell r="F60">
            <v>1720.2088986996921</v>
          </cell>
          <cell r="G60">
            <v>946.84982509314364</v>
          </cell>
          <cell r="H60">
            <v>456.76951814555508</v>
          </cell>
          <cell r="I60">
            <v>1250.2760333751376</v>
          </cell>
          <cell r="J60">
            <v>2248.5163129545581</v>
          </cell>
          <cell r="K60">
            <v>11182</v>
          </cell>
        </row>
        <row r="61">
          <cell r="A61" t="str">
            <v>Elections</v>
          </cell>
          <cell r="B61">
            <v>20293.414959788814</v>
          </cell>
          <cell r="C61">
            <v>11336.721362245402</v>
          </cell>
          <cell r="D61">
            <v>8124.0105679035905</v>
          </cell>
          <cell r="E61">
            <v>11512.16006869882</v>
          </cell>
          <cell r="F61">
            <v>9599.4230871333384</v>
          </cell>
          <cell r="G61">
            <v>11924.279061920834</v>
          </cell>
          <cell r="H61">
            <v>11512.979554380141</v>
          </cell>
          <cell r="I61">
            <v>8985.7851053717022</v>
          </cell>
          <cell r="J61">
            <v>12054.414340552925</v>
          </cell>
          <cell r="K61">
            <v>15151</v>
          </cell>
        </row>
        <row r="62">
          <cell r="A62" t="str">
            <v>Electric power transmission and distribution (centralised grids)</v>
          </cell>
          <cell r="B62">
            <v>43980.622554237198</v>
          </cell>
          <cell r="C62">
            <v>66440.473320964549</v>
          </cell>
          <cell r="D62">
            <v>58785.028851172603</v>
          </cell>
          <cell r="E62">
            <v>99100.625925812346</v>
          </cell>
          <cell r="F62">
            <v>102150.58337526004</v>
          </cell>
          <cell r="G62">
            <v>84252.207059271168</v>
          </cell>
          <cell r="H62">
            <v>104711.07693965416</v>
          </cell>
          <cell r="I62">
            <v>130901.56278756836</v>
          </cell>
          <cell r="J62">
            <v>37212.63021021356</v>
          </cell>
          <cell r="K62">
            <v>23630</v>
          </cell>
        </row>
        <row r="63">
          <cell r="A63" t="str">
            <v>Emergency food assistance</v>
          </cell>
          <cell r="B63">
            <v>42957.063230941618</v>
          </cell>
          <cell r="C63">
            <v>43258.0493771771</v>
          </cell>
          <cell r="D63">
            <v>29723.233851358458</v>
          </cell>
          <cell r="E63">
            <v>41376.417095818775</v>
          </cell>
          <cell r="F63">
            <v>45638.633094698816</v>
          </cell>
          <cell r="G63">
            <v>46281.448434522506</v>
          </cell>
          <cell r="H63">
            <v>87735.92669250218</v>
          </cell>
          <cell r="I63">
            <v>88355.467073904962</v>
          </cell>
          <cell r="J63">
            <v>102532.15647350191</v>
          </cell>
          <cell r="K63">
            <v>72040</v>
          </cell>
        </row>
        <row r="64">
          <cell r="A64" t="str">
            <v>Employment policy and administrative management</v>
          </cell>
          <cell r="B64">
            <v>13942.149131814649</v>
          </cell>
          <cell r="C64">
            <v>17339.036066201723</v>
          </cell>
          <cell r="D64">
            <v>20356.693811002973</v>
          </cell>
          <cell r="E64">
            <v>31604.87329282863</v>
          </cell>
          <cell r="F64">
            <v>51788.135975570585</v>
          </cell>
          <cell r="G64">
            <v>32063.720549740308</v>
          </cell>
          <cell r="H64">
            <v>26313.328050229022</v>
          </cell>
          <cell r="I64">
            <v>27621.38390796931</v>
          </cell>
          <cell r="J64">
            <v>23701.053309738847</v>
          </cell>
          <cell r="K64" t="e">
            <v>#N/A</v>
          </cell>
        </row>
        <row r="65">
          <cell r="A65" t="str">
            <v>Ending violence against women and girls</v>
          </cell>
          <cell r="H65">
            <v>2287.5128746368855</v>
          </cell>
          <cell r="I65">
            <v>2252.4930735531611</v>
          </cell>
          <cell r="J65">
            <v>12353.361109987287</v>
          </cell>
          <cell r="K65">
            <v>15180</v>
          </cell>
        </row>
        <row r="66">
          <cell r="A66" t="str">
            <v>Energy conservation and demand-side efficiency</v>
          </cell>
          <cell r="B66">
            <v>0</v>
          </cell>
          <cell r="C66">
            <v>0</v>
          </cell>
          <cell r="D66">
            <v>0</v>
          </cell>
          <cell r="E66">
            <v>0</v>
          </cell>
          <cell r="F66">
            <v>0</v>
          </cell>
          <cell r="G66">
            <v>477.1489572626482</v>
          </cell>
          <cell r="H66">
            <v>705.11484516387827</v>
          </cell>
          <cell r="I66">
            <v>2520.4132976100523</v>
          </cell>
          <cell r="J66">
            <v>9790.249186879395</v>
          </cell>
          <cell r="K66">
            <v>23183</v>
          </cell>
        </row>
        <row r="67">
          <cell r="A67" t="str">
            <v>Energy education/training</v>
          </cell>
          <cell r="B67">
            <v>537.15204138345166</v>
          </cell>
          <cell r="C67">
            <v>729.26690627409118</v>
          </cell>
          <cell r="D67">
            <v>270.63599330893766</v>
          </cell>
          <cell r="E67">
            <v>582.55510791464803</v>
          </cell>
          <cell r="F67">
            <v>2888.1587867791427</v>
          </cell>
          <cell r="G67">
            <v>2716.8186100645366</v>
          </cell>
          <cell r="H67">
            <v>456.83547902021047</v>
          </cell>
          <cell r="I67">
            <v>249.71119226962753</v>
          </cell>
          <cell r="J67">
            <v>312.32412533994921</v>
          </cell>
          <cell r="K67">
            <v>23181</v>
          </cell>
        </row>
        <row r="68">
          <cell r="A68" t="str">
            <v>Energy generation, non-renewable sources, unspecified</v>
          </cell>
          <cell r="B68">
            <v>12272.877302254017</v>
          </cell>
          <cell r="C68">
            <v>10028.778557952979</v>
          </cell>
          <cell r="D68">
            <v>67047.27693706697</v>
          </cell>
          <cell r="E68">
            <v>43604.484157818828</v>
          </cell>
          <cell r="F68">
            <v>32214.895786475856</v>
          </cell>
          <cell r="G68">
            <v>2942.8759813430388</v>
          </cell>
          <cell r="H68">
            <v>8378.1588236301832</v>
          </cell>
          <cell r="I68">
            <v>7132.315184867748</v>
          </cell>
          <cell r="J68">
            <v>11521.040891296951</v>
          </cell>
          <cell r="K68">
            <v>23310</v>
          </cell>
        </row>
        <row r="69">
          <cell r="A69" t="str">
            <v>Energy generation, renewable sources - multiple technologies</v>
          </cell>
          <cell r="B69">
            <v>7020.2254558994537</v>
          </cell>
          <cell r="C69">
            <v>43181.300524593149</v>
          </cell>
          <cell r="D69">
            <v>6900.9082420100403</v>
          </cell>
          <cell r="E69">
            <v>17570.593622103126</v>
          </cell>
          <cell r="F69">
            <v>12943.233249637025</v>
          </cell>
          <cell r="G69">
            <v>25339.513679415028</v>
          </cell>
          <cell r="H69">
            <v>48811.789079432747</v>
          </cell>
          <cell r="I69">
            <v>57641.97706018584</v>
          </cell>
          <cell r="J69">
            <v>49654.574970725138</v>
          </cell>
          <cell r="K69">
            <v>23210</v>
          </cell>
        </row>
        <row r="70">
          <cell r="A70" t="str">
            <v>Energy manufacturing (fossil fuels)</v>
          </cell>
          <cell r="B70">
            <v>8.0962319263257552</v>
          </cell>
          <cell r="C70">
            <v>2.9016792024253566</v>
          </cell>
          <cell r="D70">
            <v>19423.563958537918</v>
          </cell>
          <cell r="E70">
            <v>0.55363125789911871</v>
          </cell>
          <cell r="F70">
            <v>0</v>
          </cell>
          <cell r="G70">
            <v>0.9982831058285393</v>
          </cell>
          <cell r="H70">
            <v>0</v>
          </cell>
          <cell r="I70">
            <v>0</v>
          </cell>
          <cell r="J70">
            <v>8044.8292178851489</v>
          </cell>
          <cell r="K70">
            <v>32167</v>
          </cell>
        </row>
        <row r="71">
          <cell r="A71" t="str">
            <v>Energy policy and administrative management</v>
          </cell>
          <cell r="B71">
            <v>37322.433684556163</v>
          </cell>
          <cell r="C71">
            <v>28197.154360253455</v>
          </cell>
          <cell r="D71">
            <v>35435.492940344891</v>
          </cell>
          <cell r="E71">
            <v>59800.308017087518</v>
          </cell>
          <cell r="F71">
            <v>148934.39623101073</v>
          </cell>
          <cell r="G71">
            <v>103663.49035353235</v>
          </cell>
          <cell r="H71">
            <v>43395.139415319041</v>
          </cell>
          <cell r="I71">
            <v>39605.52038852284</v>
          </cell>
          <cell r="J71">
            <v>66286.496752568812</v>
          </cell>
          <cell r="K71">
            <v>23110</v>
          </cell>
        </row>
        <row r="72">
          <cell r="A72" t="str">
            <v>Energy research</v>
          </cell>
          <cell r="B72">
            <v>180.27830746987189</v>
          </cell>
          <cell r="C72">
            <v>65.779798459166543</v>
          </cell>
          <cell r="D72">
            <v>139.90653964115572</v>
          </cell>
          <cell r="E72">
            <v>25.257037350290066</v>
          </cell>
          <cell r="F72">
            <v>36.970171297766321</v>
          </cell>
          <cell r="G72">
            <v>55.480502729762549</v>
          </cell>
          <cell r="H72">
            <v>61.80075743523507</v>
          </cell>
          <cell r="I72">
            <v>33.920962401336688</v>
          </cell>
          <cell r="J72">
            <v>31.793819818474596</v>
          </cell>
          <cell r="K72">
            <v>23182</v>
          </cell>
        </row>
        <row r="73">
          <cell r="A73" t="str">
            <v>Engineering</v>
          </cell>
          <cell r="B73">
            <v>647.67532823904139</v>
          </cell>
          <cell r="C73">
            <v>654.36195399389248</v>
          </cell>
          <cell r="D73">
            <v>8143.7390844437959</v>
          </cell>
          <cell r="E73">
            <v>30.65694905475716</v>
          </cell>
          <cell r="F73">
            <v>9.3070464317962944</v>
          </cell>
          <cell r="G73">
            <v>62.42481011781652</v>
          </cell>
          <cell r="H73">
            <v>21.662734308181264</v>
          </cell>
          <cell r="I73">
            <v>31.389861687132438</v>
          </cell>
          <cell r="J73">
            <v>2.9130935387795698</v>
          </cell>
          <cell r="K73">
            <v>32171</v>
          </cell>
        </row>
        <row r="74">
          <cell r="A74" t="str">
            <v>Environmental education/training</v>
          </cell>
          <cell r="B74">
            <v>1005.1178462372714</v>
          </cell>
          <cell r="C74">
            <v>584.66277507151506</v>
          </cell>
          <cell r="D74">
            <v>630.65734694990215</v>
          </cell>
          <cell r="E74">
            <v>960.65576154210612</v>
          </cell>
          <cell r="F74">
            <v>900.23607309449471</v>
          </cell>
          <cell r="G74">
            <v>1139.2607693748805</v>
          </cell>
          <cell r="H74">
            <v>1304.8824462033381</v>
          </cell>
          <cell r="I74">
            <v>511.60750748164884</v>
          </cell>
          <cell r="J74">
            <v>698.33329366351541</v>
          </cell>
          <cell r="K74">
            <v>41081</v>
          </cell>
        </row>
        <row r="75">
          <cell r="A75" t="str">
            <v>Environmental policy and administrative management</v>
          </cell>
          <cell r="B75">
            <v>30992.114781970085</v>
          </cell>
          <cell r="C75">
            <v>50107.231016940612</v>
          </cell>
          <cell r="D75">
            <v>48273.269217483561</v>
          </cell>
          <cell r="E75">
            <v>133891.18624033142</v>
          </cell>
          <cell r="F75">
            <v>298912.78617908998</v>
          </cell>
          <cell r="G75">
            <v>38570.332839637595</v>
          </cell>
          <cell r="H75">
            <v>92285.854465680532</v>
          </cell>
          <cell r="I75">
            <v>80369.912508499605</v>
          </cell>
          <cell r="J75">
            <v>62427.558611766828</v>
          </cell>
          <cell r="K75">
            <v>41010</v>
          </cell>
        </row>
        <row r="76">
          <cell r="A76" t="str">
            <v>Environmental research</v>
          </cell>
          <cell r="B76">
            <v>785.02696194495684</v>
          </cell>
          <cell r="C76">
            <v>248.3719863782199</v>
          </cell>
          <cell r="D76">
            <v>581.76454715469868</v>
          </cell>
          <cell r="E76">
            <v>563.88194164121046</v>
          </cell>
          <cell r="F76">
            <v>862.31521126139194</v>
          </cell>
          <cell r="G76">
            <v>952.04002465913334</v>
          </cell>
          <cell r="H76">
            <v>1335.2521030745104</v>
          </cell>
          <cell r="I76">
            <v>993.33206824631066</v>
          </cell>
          <cell r="J76">
            <v>1988.2836686546145</v>
          </cell>
          <cell r="K76">
            <v>41082</v>
          </cell>
        </row>
        <row r="77">
          <cell r="A77" t="str">
            <v>Facilitation of orderly, safe, regular and responsible migration and mobility</v>
          </cell>
          <cell r="J77">
            <v>18840.792164438837</v>
          </cell>
          <cell r="K77">
            <v>15190</v>
          </cell>
        </row>
        <row r="78">
          <cell r="A78" t="str">
            <v>Family planning</v>
          </cell>
          <cell r="B78">
            <v>160.57339465749294</v>
          </cell>
          <cell r="C78">
            <v>0</v>
          </cell>
          <cell r="D78">
            <v>2528.8853416242746</v>
          </cell>
          <cell r="E78">
            <v>1996.9041979609892</v>
          </cell>
          <cell r="F78">
            <v>2707.8671611612153</v>
          </cell>
          <cell r="G78">
            <v>1821.1953745870449</v>
          </cell>
          <cell r="H78">
            <v>3565.2855786014879</v>
          </cell>
          <cell r="I78">
            <v>3904.2643198721207</v>
          </cell>
          <cell r="J78">
            <v>8983.6267154679372</v>
          </cell>
          <cell r="K78">
            <v>13030</v>
          </cell>
        </row>
        <row r="79">
          <cell r="A79" t="str">
            <v>Ferrous metals</v>
          </cell>
          <cell r="B79">
            <v>4.8144060123521495</v>
          </cell>
          <cell r="C79">
            <v>922.76401352760331</v>
          </cell>
          <cell r="D79">
            <v>0</v>
          </cell>
          <cell r="E79">
            <v>92.911572408337619</v>
          </cell>
          <cell r="F79">
            <v>188.74092311066872</v>
          </cell>
          <cell r="G79">
            <v>107.54306142732136</v>
          </cell>
          <cell r="H79">
            <v>120.04730802561772</v>
          </cell>
          <cell r="I79">
            <v>153.55109841489369</v>
          </cell>
          <cell r="J79">
            <v>241.82084071956191</v>
          </cell>
          <cell r="K79">
            <v>32263</v>
          </cell>
        </row>
        <row r="80">
          <cell r="A80" t="str">
            <v>Fertilizer minerals</v>
          </cell>
          <cell r="B80">
            <v>0</v>
          </cell>
          <cell r="C80">
            <v>0</v>
          </cell>
          <cell r="D80">
            <v>0</v>
          </cell>
          <cell r="E80">
            <v>0</v>
          </cell>
          <cell r="F80">
            <v>208.56112945527656</v>
          </cell>
          <cell r="G80">
            <v>0</v>
          </cell>
          <cell r="H80">
            <v>0</v>
          </cell>
          <cell r="I80">
            <v>10607.714609123073</v>
          </cell>
          <cell r="J80">
            <v>0</v>
          </cell>
          <cell r="K80">
            <v>32267</v>
          </cell>
        </row>
        <row r="81">
          <cell r="A81" t="str">
            <v>Fertilizer plants</v>
          </cell>
          <cell r="B81">
            <v>4.3140879153428936E-2</v>
          </cell>
          <cell r="C81">
            <v>1782.4336462790686</v>
          </cell>
          <cell r="D81">
            <v>0</v>
          </cell>
          <cell r="E81">
            <v>0</v>
          </cell>
          <cell r="F81">
            <v>0</v>
          </cell>
          <cell r="G81">
            <v>0</v>
          </cell>
          <cell r="H81">
            <v>0</v>
          </cell>
          <cell r="K81">
            <v>32165</v>
          </cell>
        </row>
        <row r="82">
          <cell r="A82" t="str">
            <v>Financial policy &amp; administrative management</v>
          </cell>
          <cell r="B82">
            <v>20459.311653106161</v>
          </cell>
          <cell r="C82">
            <v>11883.359600577158</v>
          </cell>
          <cell r="D82">
            <v>5518.7840281246117</v>
          </cell>
          <cell r="E82">
            <v>18004.294850864451</v>
          </cell>
          <cell r="F82">
            <v>5075.732058045257</v>
          </cell>
          <cell r="G82">
            <v>14818.04133131398</v>
          </cell>
          <cell r="H82">
            <v>9540.4646393879666</v>
          </cell>
          <cell r="I82">
            <v>47938.484931726445</v>
          </cell>
          <cell r="J82">
            <v>48433.257177832958</v>
          </cell>
          <cell r="K82" t="e">
            <v>#N/A</v>
          </cell>
        </row>
        <row r="83">
          <cell r="A83" t="str">
            <v>Fishery development</v>
          </cell>
          <cell r="B83">
            <v>1678.9746977400291</v>
          </cell>
          <cell r="C83">
            <v>1045.4552600491593</v>
          </cell>
          <cell r="D83">
            <v>2993.6217589613016</v>
          </cell>
          <cell r="E83">
            <v>3143.4311545406135</v>
          </cell>
          <cell r="F83">
            <v>2835.5646980761649</v>
          </cell>
          <cell r="G83">
            <v>2198.481837121969</v>
          </cell>
          <cell r="H83">
            <v>2591.1269654404141</v>
          </cell>
          <cell r="I83">
            <v>2579.1604175621046</v>
          </cell>
          <cell r="J83">
            <v>7322.5761885814245</v>
          </cell>
          <cell r="K83">
            <v>31320</v>
          </cell>
        </row>
        <row r="84">
          <cell r="A84" t="str">
            <v>Fishery education/training</v>
          </cell>
          <cell r="B84">
            <v>146.87525807274673</v>
          </cell>
          <cell r="C84">
            <v>0</v>
          </cell>
          <cell r="D84">
            <v>33.335946431828908</v>
          </cell>
          <cell r="E84">
            <v>137.87602801797723</v>
          </cell>
          <cell r="F84">
            <v>121.78009600459954</v>
          </cell>
          <cell r="G84">
            <v>172.35361894044081</v>
          </cell>
          <cell r="H84">
            <v>335.13071174840314</v>
          </cell>
          <cell r="I84">
            <v>576.21379901131297</v>
          </cell>
          <cell r="J84">
            <v>325.36126507623408</v>
          </cell>
          <cell r="K84">
            <v>31381</v>
          </cell>
        </row>
        <row r="85">
          <cell r="A85" t="str">
            <v>Fishery research</v>
          </cell>
          <cell r="B85">
            <v>354.28716796131329</v>
          </cell>
          <cell r="C85">
            <v>250.07783637326963</v>
          </cell>
          <cell r="D85">
            <v>91.261034425612152</v>
          </cell>
          <cell r="E85">
            <v>267.87548963847524</v>
          </cell>
          <cell r="F85">
            <v>367.31730278615134</v>
          </cell>
          <cell r="G85">
            <v>62.493502181393751</v>
          </cell>
          <cell r="H85">
            <v>82.355616511304447</v>
          </cell>
          <cell r="I85">
            <v>87.097171821744766</v>
          </cell>
          <cell r="J85">
            <v>89.328105149265085</v>
          </cell>
          <cell r="K85">
            <v>31382</v>
          </cell>
        </row>
        <row r="86">
          <cell r="A86" t="str">
            <v>Fishery services</v>
          </cell>
          <cell r="B86">
            <v>347.25953346718813</v>
          </cell>
          <cell r="C86">
            <v>158.2941270795132</v>
          </cell>
          <cell r="D86">
            <v>228.1154385479708</v>
          </cell>
          <cell r="E86">
            <v>60.149020432654062</v>
          </cell>
          <cell r="F86">
            <v>283.08105172709645</v>
          </cell>
          <cell r="G86">
            <v>36.056590250474265</v>
          </cell>
          <cell r="H86">
            <v>315.58243975334005</v>
          </cell>
          <cell r="I86">
            <v>189.68618327343617</v>
          </cell>
          <cell r="J86">
            <v>275.09826929880097</v>
          </cell>
          <cell r="K86">
            <v>31391</v>
          </cell>
        </row>
        <row r="87">
          <cell r="A87" t="str">
            <v>Fishing policy and administrative management</v>
          </cell>
          <cell r="B87">
            <v>2642.7807739759337</v>
          </cell>
          <cell r="C87">
            <v>3426.5621853066191</v>
          </cell>
          <cell r="D87">
            <v>1273.4606132030553</v>
          </cell>
          <cell r="E87">
            <v>4616.2415120988671</v>
          </cell>
          <cell r="F87">
            <v>6245.898233628528</v>
          </cell>
          <cell r="G87">
            <v>3686.3697316109278</v>
          </cell>
          <cell r="H87">
            <v>4947.6289943767333</v>
          </cell>
          <cell r="I87">
            <v>4104.3193439814004</v>
          </cell>
          <cell r="J87">
            <v>6795.9116353412464</v>
          </cell>
          <cell r="K87">
            <v>31310</v>
          </cell>
        </row>
        <row r="88">
          <cell r="A88" t="str">
            <v>Flood prevention/control</v>
          </cell>
          <cell r="B88">
            <v>5284.116246413274</v>
          </cell>
          <cell r="C88">
            <v>8516.0141131774981</v>
          </cell>
          <cell r="D88">
            <v>3166.2685424132524</v>
          </cell>
          <cell r="E88">
            <v>10880.169868854997</v>
          </cell>
          <cell r="F88">
            <v>16329.356160081314</v>
          </cell>
          <cell r="G88">
            <v>14613.086279988025</v>
          </cell>
          <cell r="H88">
            <v>16636.547736858272</v>
          </cell>
          <cell r="I88">
            <v>24201.88979746624</v>
          </cell>
          <cell r="K88" t="e">
            <v>#N/A</v>
          </cell>
        </row>
        <row r="89">
          <cell r="A89" t="str">
            <v>Food assistance</v>
          </cell>
          <cell r="B89">
            <v>47472.529391243675</v>
          </cell>
          <cell r="C89">
            <v>22992.149578595559</v>
          </cell>
          <cell r="D89">
            <v>20098.961078478787</v>
          </cell>
          <cell r="E89">
            <v>21545.908868639508</v>
          </cell>
          <cell r="F89">
            <v>16833.024331297594</v>
          </cell>
          <cell r="G89">
            <v>25110.337935894706</v>
          </cell>
          <cell r="H89">
            <v>21691.966348022936</v>
          </cell>
          <cell r="I89">
            <v>19183.776220758638</v>
          </cell>
          <cell r="J89">
            <v>30462.907753974727</v>
          </cell>
          <cell r="K89">
            <v>52010</v>
          </cell>
        </row>
        <row r="90">
          <cell r="A90" t="str">
            <v>Food crop production</v>
          </cell>
          <cell r="B90">
            <v>8802.3100579686925</v>
          </cell>
          <cell r="C90">
            <v>8653.9197112661241</v>
          </cell>
          <cell r="D90">
            <v>6052.5518365605703</v>
          </cell>
          <cell r="E90">
            <v>9357.3422632103557</v>
          </cell>
          <cell r="F90">
            <v>10693.174339167754</v>
          </cell>
          <cell r="G90">
            <v>7152.4508267068113</v>
          </cell>
          <cell r="H90">
            <v>7519.5466250738355</v>
          </cell>
          <cell r="I90">
            <v>8486.2135882718612</v>
          </cell>
          <cell r="J90">
            <v>13129.138893610323</v>
          </cell>
          <cell r="K90">
            <v>31161</v>
          </cell>
        </row>
        <row r="91">
          <cell r="A91" t="str">
            <v>Labour Rights</v>
          </cell>
          <cell r="J91">
            <v>2080.8436999872361</v>
          </cell>
          <cell r="K91">
            <v>16070</v>
          </cell>
        </row>
        <row r="92">
          <cell r="A92" t="str">
            <v>Social Dialogue</v>
          </cell>
          <cell r="J92">
            <v>1073.1031037865148</v>
          </cell>
          <cell r="K92">
            <v>16080</v>
          </cell>
        </row>
        <row r="93">
          <cell r="A93" t="str">
            <v>Forest industries</v>
          </cell>
          <cell r="B93">
            <v>167.80852483804171</v>
          </cell>
          <cell r="C93">
            <v>6892.4091017987839</v>
          </cell>
          <cell r="D93">
            <v>75.830694355787628</v>
          </cell>
          <cell r="E93">
            <v>54.508018797760677</v>
          </cell>
          <cell r="F93">
            <v>111.98748646450102</v>
          </cell>
          <cell r="G93">
            <v>1052.0461971703937</v>
          </cell>
          <cell r="H93">
            <v>110.23071765304545</v>
          </cell>
          <cell r="I93">
            <v>24.056447923509072</v>
          </cell>
          <cell r="J93">
            <v>32.253788700770436</v>
          </cell>
          <cell r="K93">
            <v>32162</v>
          </cell>
        </row>
        <row r="94">
          <cell r="A94" t="str">
            <v>Forestry development</v>
          </cell>
          <cell r="B94">
            <v>2682.625620702328</v>
          </cell>
          <cell r="C94">
            <v>20934.391382384743</v>
          </cell>
          <cell r="D94">
            <v>2078.2571046796688</v>
          </cell>
          <cell r="E94">
            <v>4521.17225284286</v>
          </cell>
          <cell r="F94">
            <v>12646.816434526518</v>
          </cell>
          <cell r="G94">
            <v>8906.8219715060168</v>
          </cell>
          <cell r="H94">
            <v>8596.2061001865022</v>
          </cell>
          <cell r="I94">
            <v>6232.7263065025609</v>
          </cell>
          <cell r="J94">
            <v>18540.613721938713</v>
          </cell>
          <cell r="K94">
            <v>31220</v>
          </cell>
        </row>
        <row r="95">
          <cell r="A95" t="str">
            <v>Forestry education/training</v>
          </cell>
          <cell r="B95">
            <v>115.68913403884703</v>
          </cell>
          <cell r="C95">
            <v>137.3880329482588</v>
          </cell>
          <cell r="D95">
            <v>153.34203121261714</v>
          </cell>
          <cell r="E95">
            <v>111.04721988768827</v>
          </cell>
          <cell r="F95">
            <v>12.985487018359724</v>
          </cell>
          <cell r="G95">
            <v>206.99348591965287</v>
          </cell>
          <cell r="H95">
            <v>172.52861752386937</v>
          </cell>
          <cell r="I95">
            <v>11.72802928237485</v>
          </cell>
          <cell r="J95">
            <v>161.34910105958943</v>
          </cell>
          <cell r="K95">
            <v>31281</v>
          </cell>
        </row>
        <row r="96">
          <cell r="A96" t="str">
            <v>Forestry policy &amp; administrative management</v>
          </cell>
          <cell r="B96">
            <v>5849.760583363247</v>
          </cell>
          <cell r="C96">
            <v>8574.5366281162642</v>
          </cell>
          <cell r="D96">
            <v>7036.6333131755009</v>
          </cell>
          <cell r="E96">
            <v>11826.647697021459</v>
          </cell>
          <cell r="F96">
            <v>7357.8887503645437</v>
          </cell>
          <cell r="G96">
            <v>4883.0981060632585</v>
          </cell>
          <cell r="H96">
            <v>9726.8631825632528</v>
          </cell>
          <cell r="I96">
            <v>5886.3838378497858</v>
          </cell>
          <cell r="J96">
            <v>4768.1927737473388</v>
          </cell>
          <cell r="K96" t="e">
            <v>#N/A</v>
          </cell>
        </row>
        <row r="97">
          <cell r="A97" t="str">
            <v>Forestry research</v>
          </cell>
          <cell r="B97">
            <v>488.42411149361652</v>
          </cell>
          <cell r="C97">
            <v>191.60389328799911</v>
          </cell>
          <cell r="D97">
            <v>153.82409456857377</v>
          </cell>
          <cell r="E97">
            <v>320.80654204498035</v>
          </cell>
          <cell r="F97">
            <v>274.87976788783578</v>
          </cell>
          <cell r="G97">
            <v>112.29981203441864</v>
          </cell>
          <cell r="H97">
            <v>175.73494655777529</v>
          </cell>
          <cell r="I97">
            <v>1.8694256597660377</v>
          </cell>
          <cell r="J97">
            <v>162.4109799551008</v>
          </cell>
          <cell r="K97">
            <v>31282</v>
          </cell>
        </row>
        <row r="98">
          <cell r="A98" t="str">
            <v>Forestry services</v>
          </cell>
          <cell r="B98">
            <v>21.863282820725118</v>
          </cell>
          <cell r="C98">
            <v>46.574231282996287</v>
          </cell>
          <cell r="D98">
            <v>141.14628655738633</v>
          </cell>
          <cell r="E98">
            <v>140.10840257098604</v>
          </cell>
          <cell r="F98">
            <v>9.848913911447557</v>
          </cell>
          <cell r="G98">
            <v>0</v>
          </cell>
          <cell r="H98">
            <v>104.25887418266527</v>
          </cell>
          <cell r="I98">
            <v>162.21643296647903</v>
          </cell>
          <cell r="J98">
            <v>96.136194912667435</v>
          </cell>
          <cell r="K98">
            <v>31291</v>
          </cell>
        </row>
        <row r="99">
          <cell r="A99" t="str">
            <v>Formal sector financial intermediaries</v>
          </cell>
          <cell r="B99">
            <v>7272.518884977073</v>
          </cell>
          <cell r="C99">
            <v>94755.726584041578</v>
          </cell>
          <cell r="D99">
            <v>115700.8714303485</v>
          </cell>
          <cell r="E99">
            <v>130553.42108808205</v>
          </cell>
          <cell r="F99">
            <v>161128.54931572129</v>
          </cell>
          <cell r="G99">
            <v>193882.81074405147</v>
          </cell>
          <cell r="H99">
            <v>163262.30543522441</v>
          </cell>
          <cell r="I99">
            <v>102935.11078352037</v>
          </cell>
          <cell r="J99">
            <v>130986.57843538682</v>
          </cell>
          <cell r="K99">
            <v>24030</v>
          </cell>
        </row>
        <row r="100">
          <cell r="A100" t="str">
            <v>Fossil fuel electric power plants with carbon capture and storage (CCS)</v>
          </cell>
          <cell r="B100">
            <v>0</v>
          </cell>
          <cell r="C100">
            <v>0</v>
          </cell>
          <cell r="D100">
            <v>0</v>
          </cell>
          <cell r="E100">
            <v>0</v>
          </cell>
          <cell r="F100">
            <v>0</v>
          </cell>
          <cell r="G100">
            <v>1207.7940940384015</v>
          </cell>
          <cell r="H100">
            <v>328.89509974310857</v>
          </cell>
          <cell r="I100">
            <v>448.78789180512888</v>
          </cell>
          <cell r="J100">
            <v>0</v>
          </cell>
          <cell r="K100">
            <v>23350</v>
          </cell>
        </row>
        <row r="101">
          <cell r="A101" t="str">
            <v>Fuelwood/charcoal</v>
          </cell>
          <cell r="B101">
            <v>61.350355924747028</v>
          </cell>
          <cell r="C101">
            <v>182.11072176134593</v>
          </cell>
          <cell r="D101">
            <v>372.29669496035001</v>
          </cell>
          <cell r="E101">
            <v>657.91479549178587</v>
          </cell>
          <cell r="F101">
            <v>600.61413319264943</v>
          </cell>
          <cell r="G101">
            <v>361.39407348438584</v>
          </cell>
          <cell r="H101">
            <v>529.90824941780443</v>
          </cell>
          <cell r="I101">
            <v>197.0329742770885</v>
          </cell>
          <cell r="J101">
            <v>180.59640085728483</v>
          </cell>
          <cell r="K101">
            <v>31261</v>
          </cell>
        </row>
        <row r="102">
          <cell r="A102" t="str">
            <v>Gas distribution</v>
          </cell>
          <cell r="B102">
            <v>712.84805444330414</v>
          </cell>
          <cell r="C102">
            <v>1572.9319850848192</v>
          </cell>
          <cell r="D102">
            <v>1803.7144747132081</v>
          </cell>
          <cell r="E102">
            <v>650.3978886730622</v>
          </cell>
          <cell r="F102">
            <v>2980.0834476282803</v>
          </cell>
          <cell r="G102">
            <v>225.93189178303268</v>
          </cell>
          <cell r="H102">
            <v>21513.858500761504</v>
          </cell>
          <cell r="I102">
            <v>520.02612954995061</v>
          </cell>
          <cell r="J102">
            <v>121277.81785561828</v>
          </cell>
          <cell r="K102" t="e">
            <v>#N/A</v>
          </cell>
        </row>
        <row r="103">
          <cell r="A103" t="str">
            <v>General budget support-related aid</v>
          </cell>
          <cell r="B103">
            <v>190126.53322356407</v>
          </cell>
          <cell r="C103">
            <v>106686.71604717034</v>
          </cell>
          <cell r="D103">
            <v>92598.629670875933</v>
          </cell>
          <cell r="E103">
            <v>135592.27940255668</v>
          </cell>
          <cell r="F103">
            <v>101671.26713921805</v>
          </cell>
          <cell r="G103">
            <v>188265.47172412902</v>
          </cell>
          <cell r="H103">
            <v>514677.94104329648</v>
          </cell>
          <cell r="I103">
            <v>781375.5291156763</v>
          </cell>
          <cell r="J103">
            <v>67792.619044605046</v>
          </cell>
          <cell r="K103">
            <v>51010</v>
          </cell>
        </row>
        <row r="104">
          <cell r="A104" t="str">
            <v>Geothermal energy</v>
          </cell>
          <cell r="B104">
            <v>875.52861227740732</v>
          </cell>
          <cell r="C104">
            <v>1891.4821190388811</v>
          </cell>
          <cell r="D104">
            <v>1466.3317526028384</v>
          </cell>
          <cell r="E104">
            <v>7802.6771670657099</v>
          </cell>
          <cell r="F104">
            <v>8209.6047710288585</v>
          </cell>
          <cell r="G104">
            <v>4543.1013575332581</v>
          </cell>
          <cell r="H104">
            <v>4337.5026302312608</v>
          </cell>
          <cell r="I104">
            <v>4169.0281050569047</v>
          </cell>
          <cell r="J104">
            <v>3204.1186157189863</v>
          </cell>
          <cell r="K104">
            <v>23260</v>
          </cell>
        </row>
        <row r="105">
          <cell r="A105" t="str">
            <v>Health education</v>
          </cell>
          <cell r="B105">
            <v>1339.4906462103991</v>
          </cell>
          <cell r="C105">
            <v>1956.4449962199581</v>
          </cell>
          <cell r="D105">
            <v>1683.2571855771498</v>
          </cell>
          <cell r="E105">
            <v>2111.9502750018637</v>
          </cell>
          <cell r="F105">
            <v>2234.5128328184396</v>
          </cell>
          <cell r="G105">
            <v>2146.8477942128657</v>
          </cell>
          <cell r="H105">
            <v>1653.7402123720572</v>
          </cell>
          <cell r="I105">
            <v>4051.5635065601223</v>
          </cell>
          <cell r="J105">
            <v>3586.9931573729418</v>
          </cell>
          <cell r="K105">
            <v>12261</v>
          </cell>
        </row>
        <row r="106">
          <cell r="A106" t="str">
            <v>Health personnel development</v>
          </cell>
          <cell r="B106">
            <v>2099.8310922291585</v>
          </cell>
          <cell r="C106">
            <v>1545.0359740308404</v>
          </cell>
          <cell r="D106">
            <v>2102.4172531931035</v>
          </cell>
          <cell r="E106">
            <v>1194.0857702729145</v>
          </cell>
          <cell r="F106">
            <v>2086.8795960823591</v>
          </cell>
          <cell r="G106">
            <v>2677.9026619429401</v>
          </cell>
          <cell r="H106">
            <v>1611.9611938771332</v>
          </cell>
          <cell r="I106">
            <v>2073.8503927594429</v>
          </cell>
          <cell r="J106">
            <v>2190.1483803104256</v>
          </cell>
          <cell r="K106">
            <v>12281</v>
          </cell>
        </row>
        <row r="107">
          <cell r="A107" t="str">
            <v>Health policy and administrative management</v>
          </cell>
          <cell r="B107">
            <v>54001.696035396293</v>
          </cell>
          <cell r="C107">
            <v>51459.319448632516</v>
          </cell>
          <cell r="D107">
            <v>43407.859188752525</v>
          </cell>
          <cell r="E107">
            <v>48403.707057106883</v>
          </cell>
          <cell r="F107">
            <v>58110.474153231931</v>
          </cell>
          <cell r="G107">
            <v>39965.229603727574</v>
          </cell>
          <cell r="H107">
            <v>48993.90139670069</v>
          </cell>
          <cell r="I107">
            <v>63055.08360523748</v>
          </cell>
          <cell r="J107">
            <v>72369.066944628081</v>
          </cell>
          <cell r="K107">
            <v>12110</v>
          </cell>
        </row>
        <row r="108">
          <cell r="A108" t="str">
            <v>Marine energy</v>
          </cell>
          <cell r="B108">
            <v>0</v>
          </cell>
          <cell r="C108">
            <v>0</v>
          </cell>
          <cell r="D108">
            <v>0</v>
          </cell>
          <cell r="E108">
            <v>0</v>
          </cell>
          <cell r="F108">
            <v>0</v>
          </cell>
          <cell r="G108">
            <v>0</v>
          </cell>
          <cell r="H108">
            <v>0</v>
          </cell>
          <cell r="K108">
            <v>23250</v>
          </cell>
        </row>
        <row r="109">
          <cell r="A109" t="str">
            <v>Higher education</v>
          </cell>
          <cell r="B109">
            <v>35039.290546987337</v>
          </cell>
          <cell r="C109">
            <v>23986.25175434634</v>
          </cell>
          <cell r="D109">
            <v>31227.812308346951</v>
          </cell>
          <cell r="E109">
            <v>39257.268048137652</v>
          </cell>
          <cell r="F109">
            <v>38834.61501458328</v>
          </cell>
          <cell r="G109">
            <v>36921.545543332926</v>
          </cell>
          <cell r="H109">
            <v>41634.518271058943</v>
          </cell>
          <cell r="I109">
            <v>41300.908785914806</v>
          </cell>
          <cell r="J109">
            <v>38686.658460599108</v>
          </cell>
          <cell r="K109">
            <v>11420</v>
          </cell>
        </row>
        <row r="110">
          <cell r="A110" t="str">
            <v>Non-renewable waste-fired electric power plants</v>
          </cell>
          <cell r="B110">
            <v>0</v>
          </cell>
          <cell r="C110">
            <v>0</v>
          </cell>
          <cell r="D110">
            <v>0</v>
          </cell>
          <cell r="E110">
            <v>0</v>
          </cell>
          <cell r="F110">
            <v>0</v>
          </cell>
          <cell r="G110">
            <v>0</v>
          </cell>
          <cell r="H110">
            <v>0</v>
          </cell>
          <cell r="K110">
            <v>23360</v>
          </cell>
        </row>
        <row r="111">
          <cell r="A111" t="str">
            <v>Housing policy and administrative management</v>
          </cell>
          <cell r="B111">
            <v>4039.3046408741693</v>
          </cell>
          <cell r="C111">
            <v>7506.3121094099506</v>
          </cell>
          <cell r="D111">
            <v>631.5441072739344</v>
          </cell>
          <cell r="E111">
            <v>581.63861714114773</v>
          </cell>
          <cell r="F111">
            <v>2917.0341932166884</v>
          </cell>
          <cell r="G111">
            <v>2958.2379248688717</v>
          </cell>
          <cell r="H111">
            <v>1174.9855753050658</v>
          </cell>
          <cell r="I111">
            <v>1985.0616322668466</v>
          </cell>
          <cell r="J111">
            <v>10875.401486584227</v>
          </cell>
          <cell r="K111">
            <v>16030</v>
          </cell>
        </row>
        <row r="112">
          <cell r="A112" t="str">
            <v>Human rights</v>
          </cell>
          <cell r="B112">
            <v>21227.106734537851</v>
          </cell>
          <cell r="C112">
            <v>20095.987038869498</v>
          </cell>
          <cell r="D112">
            <v>12563.2408526241</v>
          </cell>
          <cell r="E112">
            <v>18151.872485056458</v>
          </cell>
          <cell r="F112">
            <v>14860.967146353247</v>
          </cell>
          <cell r="G112">
            <v>17442.92358251577</v>
          </cell>
          <cell r="H112">
            <v>18183.541918163013</v>
          </cell>
          <cell r="I112">
            <v>16706.198267475575</v>
          </cell>
          <cell r="J112">
            <v>17219.358113736871</v>
          </cell>
          <cell r="K112">
            <v>15160</v>
          </cell>
        </row>
        <row r="113">
          <cell r="A113" t="str">
            <v>Hybrid energy electric power plants</v>
          </cell>
          <cell r="B113">
            <v>0</v>
          </cell>
          <cell r="C113">
            <v>0</v>
          </cell>
          <cell r="D113">
            <v>0</v>
          </cell>
          <cell r="E113">
            <v>0</v>
          </cell>
          <cell r="F113">
            <v>0</v>
          </cell>
          <cell r="G113">
            <v>0</v>
          </cell>
          <cell r="I113">
            <v>427.20856982679413</v>
          </cell>
          <cell r="J113">
            <v>2.7026952293488127</v>
          </cell>
          <cell r="K113">
            <v>23410</v>
          </cell>
        </row>
        <row r="114">
          <cell r="A114" t="str">
            <v>Hydro-electric power plants</v>
          </cell>
          <cell r="B114">
            <v>9794.4957537974715</v>
          </cell>
          <cell r="C114">
            <v>19894.206692164909</v>
          </cell>
          <cell r="D114">
            <v>8918.9154218642125</v>
          </cell>
          <cell r="E114">
            <v>18978.366740908754</v>
          </cell>
          <cell r="F114">
            <v>20647.101163907617</v>
          </cell>
          <cell r="G114">
            <v>19956.884051552373</v>
          </cell>
          <cell r="H114">
            <v>19058.530987735059</v>
          </cell>
          <cell r="I114">
            <v>18475.501868561609</v>
          </cell>
          <cell r="J114">
            <v>24602.736531982973</v>
          </cell>
          <cell r="K114">
            <v>23220</v>
          </cell>
        </row>
        <row r="115">
          <cell r="A115" t="str">
            <v>Immediate post-emergency reconstruction and rehabilitation</v>
          </cell>
          <cell r="J115">
            <v>42603.390207435725</v>
          </cell>
          <cell r="K115">
            <v>73010</v>
          </cell>
        </row>
        <row r="116">
          <cell r="A116" t="str">
            <v>Heat plants</v>
          </cell>
          <cell r="B116">
            <v>0</v>
          </cell>
          <cell r="C116">
            <v>0</v>
          </cell>
          <cell r="D116">
            <v>0</v>
          </cell>
          <cell r="E116">
            <v>0</v>
          </cell>
          <cell r="F116">
            <v>0</v>
          </cell>
          <cell r="G116">
            <v>0</v>
          </cell>
          <cell r="H116">
            <v>0</v>
          </cell>
          <cell r="K116">
            <v>23610</v>
          </cell>
        </row>
        <row r="117">
          <cell r="A117" t="str">
            <v>Remittance facilitation, promotion and optimisation</v>
          </cell>
          <cell r="J117">
            <v>244.49079771827385</v>
          </cell>
          <cell r="K117">
            <v>24050</v>
          </cell>
        </row>
        <row r="118">
          <cell r="A118" t="str">
            <v>Industrial crops/export crops</v>
          </cell>
          <cell r="B118">
            <v>8332.6389698634484</v>
          </cell>
          <cell r="C118">
            <v>4798.8022386125795</v>
          </cell>
          <cell r="D118">
            <v>4728.444280425635</v>
          </cell>
          <cell r="E118">
            <v>9151.8452937614402</v>
          </cell>
          <cell r="F118">
            <v>5285.7135483406882</v>
          </cell>
          <cell r="G118">
            <v>6201.0075628136437</v>
          </cell>
          <cell r="H118">
            <v>9434.1956961548221</v>
          </cell>
          <cell r="I118">
            <v>5380.9773370030325</v>
          </cell>
          <cell r="J118">
            <v>6746.8209500993134</v>
          </cell>
          <cell r="K118">
            <v>31162</v>
          </cell>
        </row>
        <row r="119">
          <cell r="A119" t="str">
            <v>Industrial development</v>
          </cell>
          <cell r="B119">
            <v>4103.2566533746913</v>
          </cell>
          <cell r="C119">
            <v>7118.2461236226081</v>
          </cell>
          <cell r="D119">
            <v>2513.0024382820811</v>
          </cell>
          <cell r="E119">
            <v>4250.3255758511423</v>
          </cell>
          <cell r="F119">
            <v>1922.6208426891167</v>
          </cell>
          <cell r="G119">
            <v>1584.8453067044561</v>
          </cell>
          <cell r="H119">
            <v>2587.7562993642364</v>
          </cell>
          <cell r="I119">
            <v>9948.9157359919827</v>
          </cell>
          <cell r="J119">
            <v>11474.588804097115</v>
          </cell>
          <cell r="K119">
            <v>32120</v>
          </cell>
        </row>
        <row r="120">
          <cell r="A120" t="str">
            <v>Industrial minerals</v>
          </cell>
          <cell r="B120">
            <v>0.13324887088001286</v>
          </cell>
          <cell r="C120">
            <v>0</v>
          </cell>
          <cell r="D120">
            <v>7.3006970143036192</v>
          </cell>
          <cell r="E120">
            <v>0</v>
          </cell>
          <cell r="F120">
            <v>8.255780147089224</v>
          </cell>
          <cell r="G120">
            <v>0.53270768144059033</v>
          </cell>
          <cell r="H120">
            <v>0</v>
          </cell>
          <cell r="J120">
            <v>654.1023909893305</v>
          </cell>
          <cell r="K120">
            <v>32266</v>
          </cell>
        </row>
        <row r="121">
          <cell r="A121" t="str">
            <v>Industrial policy and administrative management</v>
          </cell>
          <cell r="B121">
            <v>1744.4229866359494</v>
          </cell>
          <cell r="C121">
            <v>3198.6380866280633</v>
          </cell>
          <cell r="D121">
            <v>2831.4594071685824</v>
          </cell>
          <cell r="E121">
            <v>3663.4608735471193</v>
          </cell>
          <cell r="F121">
            <v>3326.4519253386238</v>
          </cell>
          <cell r="G121">
            <v>1770.2112557733471</v>
          </cell>
          <cell r="H121">
            <v>1405.1745921682727</v>
          </cell>
          <cell r="I121">
            <v>3453.0780681342603</v>
          </cell>
          <cell r="J121">
            <v>7526.7845263845757</v>
          </cell>
          <cell r="K121">
            <v>32110</v>
          </cell>
        </row>
        <row r="122">
          <cell r="A122" t="str">
            <v>Infectious disease control</v>
          </cell>
          <cell r="B122">
            <v>17041.612391011298</v>
          </cell>
          <cell r="C122">
            <v>29488.23333645811</v>
          </cell>
          <cell r="D122">
            <v>21926.930410971832</v>
          </cell>
          <cell r="E122">
            <v>54335.84801777704</v>
          </cell>
          <cell r="F122">
            <v>50037.012976027108</v>
          </cell>
          <cell r="G122">
            <v>90356.881147294713</v>
          </cell>
          <cell r="H122">
            <v>52176.474588310855</v>
          </cell>
          <cell r="I122">
            <v>89983.68520280566</v>
          </cell>
          <cell r="J122">
            <v>110028.37706143543</v>
          </cell>
          <cell r="K122">
            <v>12250</v>
          </cell>
        </row>
        <row r="123">
          <cell r="A123" t="str">
            <v>Informal/semi-formal financial intermediaries</v>
          </cell>
          <cell r="B123">
            <v>9696.7649367263475</v>
          </cell>
          <cell r="C123">
            <v>15716.67268052313</v>
          </cell>
          <cell r="D123">
            <v>5833.3574730310675</v>
          </cell>
          <cell r="E123">
            <v>9673.0839686122799</v>
          </cell>
          <cell r="F123">
            <v>6399.9679665475314</v>
          </cell>
          <cell r="G123">
            <v>6712.6018881711198</v>
          </cell>
          <cell r="H123">
            <v>3758.1097245670817</v>
          </cell>
          <cell r="I123">
            <v>7080.3575177064686</v>
          </cell>
          <cell r="J123">
            <v>6955.1448241238722</v>
          </cell>
          <cell r="K123">
            <v>24040</v>
          </cell>
        </row>
        <row r="124">
          <cell r="A124" t="str">
            <v>Information and communication technology (ICT)</v>
          </cell>
          <cell r="B124">
            <v>3932.397984450979</v>
          </cell>
          <cell r="C124">
            <v>7101.4575039536439</v>
          </cell>
          <cell r="D124">
            <v>4414.5756423480125</v>
          </cell>
          <cell r="E124">
            <v>8255.0506532065992</v>
          </cell>
          <cell r="F124">
            <v>6126.8563991151968</v>
          </cell>
          <cell r="G124">
            <v>5518.5197945886412</v>
          </cell>
          <cell r="H124">
            <v>10372.121885254312</v>
          </cell>
          <cell r="I124">
            <v>14814.437518392819</v>
          </cell>
          <cell r="J124">
            <v>35034.334928005883</v>
          </cell>
          <cell r="K124">
            <v>22040</v>
          </cell>
        </row>
        <row r="125">
          <cell r="A125" t="str">
            <v>Business development services</v>
          </cell>
          <cell r="J125">
            <v>461.60086939285543</v>
          </cell>
          <cell r="K125">
            <v>25030</v>
          </cell>
        </row>
        <row r="126">
          <cell r="A126" t="str">
            <v>Legal and judicial development</v>
          </cell>
          <cell r="B126">
            <v>23774.328302413243</v>
          </cell>
          <cell r="C126">
            <v>22592.785406828574</v>
          </cell>
          <cell r="D126">
            <v>34723.945099210396</v>
          </cell>
          <cell r="E126">
            <v>35796.975418623922</v>
          </cell>
          <cell r="F126">
            <v>32033.315990849143</v>
          </cell>
          <cell r="G126">
            <v>37111.327822586267</v>
          </cell>
          <cell r="H126">
            <v>32204.321159576255</v>
          </cell>
          <cell r="I126">
            <v>38962.62294251284</v>
          </cell>
          <cell r="J126">
            <v>29992.130125380925</v>
          </cell>
          <cell r="K126">
            <v>15130</v>
          </cell>
        </row>
        <row r="127">
          <cell r="A127" t="str">
            <v>Legislatures and political parties</v>
          </cell>
          <cell r="B127">
            <v>2791.7773469728209</v>
          </cell>
          <cell r="C127">
            <v>2471.5451153004014</v>
          </cell>
          <cell r="D127">
            <v>2537.815616419352</v>
          </cell>
          <cell r="E127">
            <v>2478.8816742611934</v>
          </cell>
          <cell r="F127">
            <v>2026.270726076785</v>
          </cell>
          <cell r="G127">
            <v>1737.0174197192782</v>
          </cell>
          <cell r="H127">
            <v>730.84749009554912</v>
          </cell>
          <cell r="I127">
            <v>747.27029786320259</v>
          </cell>
          <cell r="J127">
            <v>746.2299007783663</v>
          </cell>
          <cell r="K127">
            <v>15152</v>
          </cell>
        </row>
        <row r="128">
          <cell r="A128" t="str">
            <v>Livestock</v>
          </cell>
          <cell r="B128">
            <v>2995.6417067312887</v>
          </cell>
          <cell r="C128">
            <v>2733.0858853986856</v>
          </cell>
          <cell r="D128">
            <v>4001.1655337486086</v>
          </cell>
          <cell r="E128">
            <v>7232.649955117161</v>
          </cell>
          <cell r="F128">
            <v>8442.4132026156294</v>
          </cell>
          <cell r="G128">
            <v>9787.9516875212612</v>
          </cell>
          <cell r="H128">
            <v>10994.910928384088</v>
          </cell>
          <cell r="I128">
            <v>12690.015027214318</v>
          </cell>
          <cell r="J128">
            <v>22657.025506332477</v>
          </cell>
          <cell r="K128">
            <v>31163</v>
          </cell>
        </row>
        <row r="129">
          <cell r="A129" t="str">
            <v>Livestock/veterinary services</v>
          </cell>
          <cell r="B129">
            <v>3425.0151224482411</v>
          </cell>
          <cell r="C129">
            <v>3617.4384691155651</v>
          </cell>
          <cell r="D129">
            <v>2019.22892371644</v>
          </cell>
          <cell r="E129">
            <v>3653.7648056215571</v>
          </cell>
          <cell r="F129">
            <v>3403.9543347712906</v>
          </cell>
          <cell r="G129">
            <v>3070.181335027667</v>
          </cell>
          <cell r="H129">
            <v>2741.2504523566527</v>
          </cell>
          <cell r="I129">
            <v>1970.6575654191292</v>
          </cell>
          <cell r="J129">
            <v>4627.5583102261771</v>
          </cell>
          <cell r="K129">
            <v>31195</v>
          </cell>
        </row>
        <row r="130">
          <cell r="A130" t="str">
            <v>Low-cost housing</v>
          </cell>
          <cell r="B130">
            <v>536.30113763274812</v>
          </cell>
          <cell r="C130">
            <v>1144.3489269055947</v>
          </cell>
          <cell r="D130">
            <v>1091.674083545596</v>
          </cell>
          <cell r="E130">
            <v>897.9050817522791</v>
          </cell>
          <cell r="F130">
            <v>920.94742584993264</v>
          </cell>
          <cell r="G130">
            <v>1993.5746278476013</v>
          </cell>
          <cell r="H130">
            <v>1184.3081143140137</v>
          </cell>
          <cell r="I130">
            <v>1111.2889026603052</v>
          </cell>
          <cell r="J130">
            <v>3741.083847012485</v>
          </cell>
          <cell r="K130">
            <v>16040</v>
          </cell>
        </row>
        <row r="131">
          <cell r="A131" t="str">
            <v>Responsible Business Conduct</v>
          </cell>
          <cell r="J131">
            <v>0.68130156282622234</v>
          </cell>
          <cell r="K131">
            <v>25040</v>
          </cell>
        </row>
        <row r="132">
          <cell r="A132" t="str">
            <v>Malaria control</v>
          </cell>
          <cell r="B132">
            <v>97108.432774242858</v>
          </cell>
          <cell r="C132">
            <v>51257.604196448454</v>
          </cell>
          <cell r="D132">
            <v>42490.896091157534</v>
          </cell>
          <cell r="E132">
            <v>149805.48389882475</v>
          </cell>
          <cell r="F132">
            <v>90717.013280798245</v>
          </cell>
          <cell r="G132">
            <v>30408.610354779834</v>
          </cell>
          <cell r="H132">
            <v>49056.49805030736</v>
          </cell>
          <cell r="I132">
            <v>108001.69485523706</v>
          </cell>
          <cell r="J132">
            <v>122117.47391724976</v>
          </cell>
          <cell r="K132">
            <v>12262</v>
          </cell>
        </row>
        <row r="133">
          <cell r="A133" t="str">
            <v>Offshore minerals</v>
          </cell>
          <cell r="J133">
            <v>0</v>
          </cell>
          <cell r="K133">
            <v>32268</v>
          </cell>
        </row>
        <row r="134">
          <cell r="A134" t="str">
            <v>Material relief assistance and services</v>
          </cell>
          <cell r="B134">
            <v>103108.8832406688</v>
          </cell>
          <cell r="C134">
            <v>102390.77336896458</v>
          </cell>
          <cell r="D134">
            <v>83224.43096279625</v>
          </cell>
          <cell r="E134">
            <v>110659.09669916077</v>
          </cell>
          <cell r="F134">
            <v>126064.33676363043</v>
          </cell>
          <cell r="G134">
            <v>122256.3095599025</v>
          </cell>
          <cell r="H134">
            <v>116673.07248247373</v>
          </cell>
          <cell r="I134">
            <v>143464.46899214591</v>
          </cell>
          <cell r="J134">
            <v>182342.97151293658</v>
          </cell>
          <cell r="K134" t="e">
            <v>#N/A</v>
          </cell>
        </row>
        <row r="135">
          <cell r="A135" t="str">
            <v>Media and free flow of information</v>
          </cell>
          <cell r="B135">
            <v>2282.8162721152494</v>
          </cell>
          <cell r="C135">
            <v>1611.9010349736675</v>
          </cell>
          <cell r="D135">
            <v>1543.0590098920077</v>
          </cell>
          <cell r="E135">
            <v>1242.208152020379</v>
          </cell>
          <cell r="F135">
            <v>1640.2164803362898</v>
          </cell>
          <cell r="G135">
            <v>1480.5168403577502</v>
          </cell>
          <cell r="H135">
            <v>1717.7810906482159</v>
          </cell>
          <cell r="I135">
            <v>1991.7148852325624</v>
          </cell>
          <cell r="J135">
            <v>1445.7767863476995</v>
          </cell>
          <cell r="K135">
            <v>15153</v>
          </cell>
        </row>
        <row r="136">
          <cell r="A136" t="str">
            <v>Medical education/training</v>
          </cell>
          <cell r="B136">
            <v>1875.0369965760174</v>
          </cell>
          <cell r="C136">
            <v>1537.63783694936</v>
          </cell>
          <cell r="D136">
            <v>2066.9077962414008</v>
          </cell>
          <cell r="E136">
            <v>1619.3912351622807</v>
          </cell>
          <cell r="F136">
            <v>1982.477818112141</v>
          </cell>
          <cell r="G136">
            <v>1346.4380988930552</v>
          </cell>
          <cell r="H136">
            <v>2234.0244305705919</v>
          </cell>
          <cell r="I136">
            <v>1256.9878125266787</v>
          </cell>
          <cell r="J136">
            <v>3185.5649349363703</v>
          </cell>
          <cell r="K136">
            <v>12181</v>
          </cell>
        </row>
        <row r="137">
          <cell r="A137" t="str">
            <v>Medical research</v>
          </cell>
          <cell r="B137">
            <v>613.81834072237712</v>
          </cell>
          <cell r="C137">
            <v>507.49237965192242</v>
          </cell>
          <cell r="D137">
            <v>209.06177064705167</v>
          </cell>
          <cell r="E137">
            <v>168.9159554499324</v>
          </cell>
          <cell r="F137">
            <v>1567.7851076160143</v>
          </cell>
          <cell r="G137">
            <v>1675.8107827726399</v>
          </cell>
          <cell r="H137">
            <v>1684.1819037444702</v>
          </cell>
          <cell r="I137">
            <v>1878.4323032210693</v>
          </cell>
          <cell r="J137">
            <v>2106.4307174112905</v>
          </cell>
          <cell r="K137">
            <v>12182</v>
          </cell>
        </row>
        <row r="138">
          <cell r="A138" t="str">
            <v>Medical services</v>
          </cell>
          <cell r="B138">
            <v>7313.3407314273836</v>
          </cell>
          <cell r="C138">
            <v>6983.0162658372519</v>
          </cell>
          <cell r="D138">
            <v>5326.8979926190214</v>
          </cell>
          <cell r="E138">
            <v>4549.8600911913099</v>
          </cell>
          <cell r="F138">
            <v>5048.019348488695</v>
          </cell>
          <cell r="G138">
            <v>7365.8286226061919</v>
          </cell>
          <cell r="H138">
            <v>7798.7031362058078</v>
          </cell>
          <cell r="I138">
            <v>13912.527966317051</v>
          </cell>
          <cell r="J138">
            <v>23462.635792619109</v>
          </cell>
          <cell r="K138">
            <v>12191</v>
          </cell>
        </row>
        <row r="139">
          <cell r="A139" t="str">
            <v>Mineral prospection and exploration</v>
          </cell>
          <cell r="B139">
            <v>2189.7335563896722</v>
          </cell>
          <cell r="C139">
            <v>1331.2144514745717</v>
          </cell>
          <cell r="D139">
            <v>1566.7712266818239</v>
          </cell>
          <cell r="E139">
            <v>2100.4104788646973</v>
          </cell>
          <cell r="F139">
            <v>3041.9906161278368</v>
          </cell>
          <cell r="G139">
            <v>382.60646133831062</v>
          </cell>
          <cell r="H139">
            <v>2947.8208800340062</v>
          </cell>
          <cell r="I139">
            <v>364.72620728314348</v>
          </cell>
          <cell r="J139">
            <v>1528.9014050764906</v>
          </cell>
          <cell r="K139">
            <v>32220</v>
          </cell>
        </row>
        <row r="140">
          <cell r="A140" t="str">
            <v>Mineral/mining policy &amp; admin. mgmt</v>
          </cell>
          <cell r="B140">
            <v>4873.2332518859976</v>
          </cell>
          <cell r="C140">
            <v>10812.050163176835</v>
          </cell>
          <cell r="D140">
            <v>3634.5456399903951</v>
          </cell>
          <cell r="E140">
            <v>8584.998209563737</v>
          </cell>
          <cell r="F140">
            <v>6864.7836208649533</v>
          </cell>
          <cell r="G140">
            <v>8898.9091508264573</v>
          </cell>
          <cell r="H140">
            <v>5396.8651045382121</v>
          </cell>
          <cell r="I140">
            <v>5172.0318470103302</v>
          </cell>
          <cell r="J140">
            <v>11068.101235132333</v>
          </cell>
          <cell r="K140" t="e">
            <v>#N/A</v>
          </cell>
        </row>
        <row r="141">
          <cell r="A141" t="str">
            <v>Monetary institutions</v>
          </cell>
          <cell r="B141">
            <v>714.23124628733422</v>
          </cell>
          <cell r="C141">
            <v>480.65566989679576</v>
          </cell>
          <cell r="D141">
            <v>907.09081011003047</v>
          </cell>
          <cell r="E141">
            <v>7080.7821082629207</v>
          </cell>
          <cell r="F141">
            <v>12136.727002103213</v>
          </cell>
          <cell r="G141">
            <v>1214.1997179974858</v>
          </cell>
          <cell r="H141">
            <v>449.73045203162593</v>
          </cell>
          <cell r="I141">
            <v>338.72804655279731</v>
          </cell>
          <cell r="J141">
            <v>213.90427935228666</v>
          </cell>
          <cell r="K141">
            <v>24020</v>
          </cell>
        </row>
        <row r="142">
          <cell r="A142" t="str">
            <v>Multi-hazard response preparedness</v>
          </cell>
          <cell r="J142">
            <v>80035.055308646901</v>
          </cell>
          <cell r="K142">
            <v>74020</v>
          </cell>
        </row>
        <row r="143">
          <cell r="A143" t="str">
            <v>Multilateral trade negotiations</v>
          </cell>
          <cell r="B143">
            <v>1215.7340356179261</v>
          </cell>
          <cell r="C143">
            <v>929.70569938674851</v>
          </cell>
          <cell r="D143">
            <v>789.36609150164895</v>
          </cell>
          <cell r="E143">
            <v>438.40121994360237</v>
          </cell>
          <cell r="F143">
            <v>88.952643251330073</v>
          </cell>
          <cell r="G143">
            <v>348.15974197935623</v>
          </cell>
          <cell r="H143">
            <v>97.319655736663748</v>
          </cell>
          <cell r="I143">
            <v>135.23527720491424</v>
          </cell>
          <cell r="J143">
            <v>109.69072880602282</v>
          </cell>
          <cell r="K143">
            <v>33140</v>
          </cell>
        </row>
        <row r="144">
          <cell r="A144" t="str">
            <v>Multisector aid</v>
          </cell>
          <cell r="B144">
            <v>88343.056203776447</v>
          </cell>
          <cell r="C144">
            <v>61936.856746735932</v>
          </cell>
          <cell r="D144">
            <v>60433.574628719864</v>
          </cell>
          <cell r="E144">
            <v>78798.507618826174</v>
          </cell>
          <cell r="F144">
            <v>62234.618192646289</v>
          </cell>
          <cell r="G144">
            <v>72024.862528206198</v>
          </cell>
          <cell r="H144">
            <v>108373.13872163136</v>
          </cell>
          <cell r="I144">
            <v>120111.43873948553</v>
          </cell>
          <cell r="J144">
            <v>115230.69724372533</v>
          </cell>
          <cell r="K144">
            <v>43010</v>
          </cell>
        </row>
        <row r="145">
          <cell r="A145" t="str">
            <v>Multisector aid for basic social services</v>
          </cell>
          <cell r="B145">
            <v>12476.577170946581</v>
          </cell>
          <cell r="C145">
            <v>14786.457401041907</v>
          </cell>
          <cell r="D145">
            <v>13699.520829035691</v>
          </cell>
          <cell r="E145">
            <v>26460.060271456641</v>
          </cell>
          <cell r="F145">
            <v>17938.906302781746</v>
          </cell>
          <cell r="G145">
            <v>14660.62183942615</v>
          </cell>
          <cell r="H145">
            <v>27969.496878218441</v>
          </cell>
          <cell r="I145">
            <v>23392.582180624333</v>
          </cell>
          <cell r="J145">
            <v>44028.526094604931</v>
          </cell>
          <cell r="K145">
            <v>16050</v>
          </cell>
        </row>
        <row r="146">
          <cell r="A146" t="str">
            <v>Multisector education/training</v>
          </cell>
          <cell r="B146">
            <v>346.74341005563844</v>
          </cell>
          <cell r="C146">
            <v>158.67873017509103</v>
          </cell>
          <cell r="D146">
            <v>320.5807370913364</v>
          </cell>
          <cell r="E146">
            <v>1454.6543251423636</v>
          </cell>
          <cell r="F146">
            <v>353.88773348233144</v>
          </cell>
          <cell r="G146">
            <v>938.16590124700201</v>
          </cell>
          <cell r="H146">
            <v>233.85559166709649</v>
          </cell>
          <cell r="I146">
            <v>167.15232185030877</v>
          </cell>
          <cell r="J146">
            <v>33.852002878914121</v>
          </cell>
          <cell r="K146">
            <v>43081</v>
          </cell>
        </row>
        <row r="147">
          <cell r="A147" t="str">
            <v>Narcotics control</v>
          </cell>
          <cell r="B147">
            <v>1902.2312637883922</v>
          </cell>
          <cell r="C147">
            <v>371.55906826087659</v>
          </cell>
          <cell r="D147">
            <v>978.03011746493962</v>
          </cell>
          <cell r="E147">
            <v>1036.5505911538667</v>
          </cell>
          <cell r="F147">
            <v>1352.2821997105873</v>
          </cell>
          <cell r="G147">
            <v>2462.9124158953496</v>
          </cell>
          <cell r="H147">
            <v>3858.4323813076389</v>
          </cell>
          <cell r="I147">
            <v>3237.4482811133607</v>
          </cell>
          <cell r="J147">
            <v>2861.7500801969045</v>
          </cell>
          <cell r="K147">
            <v>16063</v>
          </cell>
        </row>
        <row r="148">
          <cell r="A148" t="str">
            <v>Natural gas-fired electric power plants</v>
          </cell>
          <cell r="B148">
            <v>38.78448436538374</v>
          </cell>
          <cell r="C148">
            <v>20947.578999413556</v>
          </cell>
          <cell r="D148">
            <v>2123.960598130971</v>
          </cell>
          <cell r="E148">
            <v>1028.4864386738152</v>
          </cell>
          <cell r="F148">
            <v>7210.6115362934015</v>
          </cell>
          <cell r="G148">
            <v>7995.96746515409</v>
          </cell>
          <cell r="H148">
            <v>5282.0016057860512</v>
          </cell>
          <cell r="I148">
            <v>14479.519715965673</v>
          </cell>
          <cell r="J148">
            <v>8540.1966592405624</v>
          </cell>
          <cell r="K148">
            <v>23340</v>
          </cell>
        </row>
        <row r="149">
          <cell r="A149" t="str">
            <v>Disaster Risk Reduction</v>
          </cell>
          <cell r="J149">
            <v>10932.365288005043</v>
          </cell>
          <cell r="K149">
            <v>43060</v>
          </cell>
        </row>
        <row r="150">
          <cell r="A150" t="str">
            <v>Non-agricultural alternative development</v>
          </cell>
          <cell r="B150">
            <v>36.421757859843908</v>
          </cell>
          <cell r="C150">
            <v>51.818226661174634</v>
          </cell>
          <cell r="D150">
            <v>347.485884266688</v>
          </cell>
          <cell r="E150">
            <v>81.389975575797337</v>
          </cell>
          <cell r="F150">
            <v>147.85893613613587</v>
          </cell>
          <cell r="G150">
            <v>143.18158859480587</v>
          </cell>
          <cell r="H150">
            <v>24.016963566867865</v>
          </cell>
          <cell r="I150">
            <v>21.30845576526087</v>
          </cell>
          <cell r="J150">
            <v>15.679817748702746</v>
          </cell>
          <cell r="K150">
            <v>43050</v>
          </cell>
        </row>
        <row r="151">
          <cell r="A151" t="str">
            <v>Non-ferrous metal industries</v>
          </cell>
          <cell r="B151">
            <v>0</v>
          </cell>
          <cell r="C151">
            <v>49.440603829066085</v>
          </cell>
          <cell r="D151">
            <v>0</v>
          </cell>
          <cell r="E151">
            <v>59.200181849245801</v>
          </cell>
          <cell r="F151">
            <v>29.524620900696526</v>
          </cell>
          <cell r="G151">
            <v>3.7867881668842474</v>
          </cell>
          <cell r="H151">
            <v>27.936348156587496</v>
          </cell>
          <cell r="I151">
            <v>0</v>
          </cell>
          <cell r="K151">
            <v>32170</v>
          </cell>
        </row>
        <row r="152">
          <cell r="A152" t="str">
            <v>Non-ferrous metals</v>
          </cell>
          <cell r="B152">
            <v>0</v>
          </cell>
          <cell r="C152">
            <v>2580.6757024031294</v>
          </cell>
          <cell r="D152">
            <v>0</v>
          </cell>
          <cell r="E152">
            <v>0</v>
          </cell>
          <cell r="F152">
            <v>0</v>
          </cell>
          <cell r="G152">
            <v>0</v>
          </cell>
          <cell r="H152">
            <v>0</v>
          </cell>
          <cell r="K152" t="e">
            <v>#N/A</v>
          </cell>
        </row>
        <row r="153">
          <cell r="A153" t="str">
            <v>Food security policy and administrative management</v>
          </cell>
          <cell r="J153">
            <v>732.1311528834583</v>
          </cell>
          <cell r="K153">
            <v>43071</v>
          </cell>
        </row>
        <row r="154">
          <cell r="A154" t="str">
            <v>Nuclear energy electric power plants and nuclear safety</v>
          </cell>
          <cell r="B154">
            <v>4805.8367578383641</v>
          </cell>
          <cell r="C154">
            <v>2483.2371841180607</v>
          </cell>
          <cell r="D154">
            <v>2016.8292098528093</v>
          </cell>
          <cell r="E154">
            <v>4222.3017163912436</v>
          </cell>
          <cell r="F154">
            <v>2815.2636607836121</v>
          </cell>
          <cell r="G154">
            <v>3621.6060040770794</v>
          </cell>
          <cell r="H154">
            <v>9669.3025483934452</v>
          </cell>
          <cell r="I154">
            <v>5490.4828224319763</v>
          </cell>
          <cell r="J154">
            <v>3154.1449653391251</v>
          </cell>
          <cell r="K154">
            <v>23510</v>
          </cell>
        </row>
        <row r="155">
          <cell r="A155" t="str">
            <v>Food safety and quality</v>
          </cell>
          <cell r="J155">
            <v>402.0251339035961</v>
          </cell>
          <cell r="K155">
            <v>43073</v>
          </cell>
        </row>
        <row r="156">
          <cell r="A156" t="str">
            <v>Off-shore minerals</v>
          </cell>
          <cell r="B156">
            <v>92.019576630456271</v>
          </cell>
          <cell r="C156">
            <v>0</v>
          </cell>
          <cell r="D156">
            <v>176.92869114261222</v>
          </cell>
          <cell r="E156">
            <v>0</v>
          </cell>
          <cell r="F156">
            <v>124.85915564049795</v>
          </cell>
          <cell r="G156">
            <v>1.9180035575967453</v>
          </cell>
          <cell r="H156">
            <v>48.773613329365986</v>
          </cell>
          <cell r="I156">
            <v>0.14527752261869578</v>
          </cell>
          <cell r="K156" t="e">
            <v>#N/A</v>
          </cell>
        </row>
        <row r="157">
          <cell r="A157" t="str">
            <v>Oil and gas (upstream)</v>
          </cell>
          <cell r="B157">
            <v>1002.1081746781042</v>
          </cell>
          <cell r="C157">
            <v>743.1359997121707</v>
          </cell>
          <cell r="D157">
            <v>1497.2420672126457</v>
          </cell>
          <cell r="E157">
            <v>3355.4854658668419</v>
          </cell>
          <cell r="F157">
            <v>6645.0747488953257</v>
          </cell>
          <cell r="G157">
            <v>16146.286213407766</v>
          </cell>
          <cell r="H157">
            <v>12084.477054802261</v>
          </cell>
          <cell r="I157">
            <v>10732.016106336745</v>
          </cell>
          <cell r="J157">
            <v>18353.125057122823</v>
          </cell>
          <cell r="K157">
            <v>32262</v>
          </cell>
        </row>
        <row r="158">
          <cell r="A158" t="str">
            <v>Oil-fired electric power plants</v>
          </cell>
          <cell r="B158">
            <v>122.90811793494237</v>
          </cell>
          <cell r="C158">
            <v>71.736627941252365</v>
          </cell>
          <cell r="D158">
            <v>0</v>
          </cell>
          <cell r="E158">
            <v>34.307224467262323</v>
          </cell>
          <cell r="F158">
            <v>833.38428403266732</v>
          </cell>
          <cell r="G158">
            <v>0.90729433745691657</v>
          </cell>
          <cell r="H158">
            <v>117.093057861586</v>
          </cell>
          <cell r="I158">
            <v>737.87034611855438</v>
          </cell>
          <cell r="J158">
            <v>444.79173035034017</v>
          </cell>
          <cell r="K158">
            <v>23330</v>
          </cell>
        </row>
        <row r="159">
          <cell r="A159" t="str">
            <v>Import support (capital goods)</v>
          </cell>
          <cell r="B159">
            <v>0</v>
          </cell>
          <cell r="C159">
            <v>0</v>
          </cell>
          <cell r="D159">
            <v>0</v>
          </cell>
          <cell r="E159">
            <v>0</v>
          </cell>
          <cell r="F159">
            <v>0</v>
          </cell>
          <cell r="G159">
            <v>0</v>
          </cell>
          <cell r="H159">
            <v>0</v>
          </cell>
          <cell r="I159">
            <v>0</v>
          </cell>
          <cell r="J159">
            <v>0</v>
          </cell>
          <cell r="K159">
            <v>53030</v>
          </cell>
        </row>
        <row r="160">
          <cell r="A160" t="str">
            <v>Import support (commodities)</v>
          </cell>
          <cell r="B160">
            <v>0</v>
          </cell>
          <cell r="C160">
            <v>0</v>
          </cell>
          <cell r="D160">
            <v>0</v>
          </cell>
          <cell r="E160">
            <v>0</v>
          </cell>
          <cell r="F160">
            <v>0</v>
          </cell>
          <cell r="G160">
            <v>0</v>
          </cell>
          <cell r="H160">
            <v>0</v>
          </cell>
          <cell r="K160">
            <v>53040</v>
          </cell>
        </row>
        <row r="161">
          <cell r="A161" t="str">
            <v>Participation in international peacekeeping operations</v>
          </cell>
          <cell r="B161">
            <v>6.8723187751473236E-2</v>
          </cell>
          <cell r="C161">
            <v>372.54896163044316</v>
          </cell>
          <cell r="D161">
            <v>522.86843915090481</v>
          </cell>
          <cell r="E161">
            <v>942.9800602645862</v>
          </cell>
          <cell r="F161">
            <v>451.2403420534846</v>
          </cell>
          <cell r="G161">
            <v>1568.8635880369357</v>
          </cell>
          <cell r="H161">
            <v>2228.5695988528569</v>
          </cell>
          <cell r="I161">
            <v>1705.2994100796923</v>
          </cell>
          <cell r="J161">
            <v>1840.1489655172923</v>
          </cell>
          <cell r="K161">
            <v>15230</v>
          </cell>
        </row>
        <row r="162">
          <cell r="A162" t="str">
            <v>Personnel development for population and reproductive health</v>
          </cell>
          <cell r="B162">
            <v>43.002202098687619</v>
          </cell>
          <cell r="C162">
            <v>36.981049785564871</v>
          </cell>
          <cell r="D162">
            <v>5.1051094256411629</v>
          </cell>
          <cell r="E162">
            <v>143.44145169859044</v>
          </cell>
          <cell r="F162">
            <v>343.97937011514489</v>
          </cell>
          <cell r="G162">
            <v>2560.3124631876713</v>
          </cell>
          <cell r="H162">
            <v>2738.4672383876486</v>
          </cell>
          <cell r="I162">
            <v>2861.8321819187699</v>
          </cell>
          <cell r="J162">
            <v>3386.3139179750406</v>
          </cell>
          <cell r="K162">
            <v>13081</v>
          </cell>
        </row>
        <row r="163">
          <cell r="A163" t="str">
            <v>Pharmaceutical production</v>
          </cell>
          <cell r="B163">
            <v>0</v>
          </cell>
          <cell r="C163">
            <v>5.4285139037300141</v>
          </cell>
          <cell r="D163">
            <v>0</v>
          </cell>
          <cell r="E163">
            <v>3.7199786420340759</v>
          </cell>
          <cell r="F163">
            <v>3.5783435459187931</v>
          </cell>
          <cell r="G163">
            <v>12.36865386725785</v>
          </cell>
          <cell r="H163">
            <v>29.725523657713214</v>
          </cell>
          <cell r="I163">
            <v>22.09565141713728</v>
          </cell>
          <cell r="J163">
            <v>29.252411169931875</v>
          </cell>
          <cell r="K163">
            <v>32168</v>
          </cell>
        </row>
        <row r="164">
          <cell r="A164" t="str">
            <v>Plant and post-harvest protection and pest control</v>
          </cell>
          <cell r="B164">
            <v>437.159029900485</v>
          </cell>
          <cell r="C164">
            <v>237.4512664520152</v>
          </cell>
          <cell r="D164">
            <v>322.63966932565194</v>
          </cell>
          <cell r="E164">
            <v>896.91210807830385</v>
          </cell>
          <cell r="F164">
            <v>757.99791195942612</v>
          </cell>
          <cell r="G164">
            <v>152.12143857687445</v>
          </cell>
          <cell r="H164">
            <v>657.77277175559539</v>
          </cell>
          <cell r="I164">
            <v>813.88061291418353</v>
          </cell>
          <cell r="J164">
            <v>1035.645502450807</v>
          </cell>
          <cell r="K164">
            <v>31192</v>
          </cell>
        </row>
        <row r="165">
          <cell r="A165" t="str">
            <v>Population policy and administrative management</v>
          </cell>
          <cell r="B165">
            <v>15306.725155963743</v>
          </cell>
          <cell r="C165">
            <v>14549.191347296797</v>
          </cell>
          <cell r="D165">
            <v>17459.549204950734</v>
          </cell>
          <cell r="E165">
            <v>16641.235001171724</v>
          </cell>
          <cell r="F165">
            <v>20178.5714519631</v>
          </cell>
          <cell r="G165">
            <v>17022.270657715799</v>
          </cell>
          <cell r="H165">
            <v>11716.363452380387</v>
          </cell>
          <cell r="I165">
            <v>15234.042690877603</v>
          </cell>
          <cell r="J165">
            <v>7583.6435821896557</v>
          </cell>
          <cell r="K165">
            <v>13010</v>
          </cell>
        </row>
        <row r="166">
          <cell r="A166" t="str">
            <v>Precious metals/materials</v>
          </cell>
          <cell r="B166">
            <v>32.831671260127422</v>
          </cell>
          <cell r="C166">
            <v>38.11772613896327</v>
          </cell>
          <cell r="D166">
            <v>47.131723570522539</v>
          </cell>
          <cell r="E166">
            <v>103.29428235941698</v>
          </cell>
          <cell r="F166">
            <v>92.392173616491988</v>
          </cell>
          <cell r="G166">
            <v>104.2907867670867</v>
          </cell>
          <cell r="H166">
            <v>148.52956911469624</v>
          </cell>
          <cell r="I166">
            <v>77.274757429745009</v>
          </cell>
          <cell r="J166">
            <v>86.869135622298884</v>
          </cell>
          <cell r="K166">
            <v>32265</v>
          </cell>
        </row>
        <row r="167">
          <cell r="A167" t="str">
            <v>Primary education</v>
          </cell>
          <cell r="B167">
            <v>73521.068320877763</v>
          </cell>
          <cell r="C167">
            <v>76586.397393836465</v>
          </cell>
          <cell r="D167">
            <v>49490.718857285494</v>
          </cell>
          <cell r="E167">
            <v>54241.70467145546</v>
          </cell>
          <cell r="F167">
            <v>89850.062429410144</v>
          </cell>
          <cell r="G167">
            <v>88131.878949220234</v>
          </cell>
          <cell r="H167">
            <v>81490.570754967106</v>
          </cell>
          <cell r="I167">
            <v>80287.289986983087</v>
          </cell>
          <cell r="J167">
            <v>90978.541106933932</v>
          </cell>
          <cell r="K167">
            <v>11220</v>
          </cell>
        </row>
        <row r="168">
          <cell r="A168" t="str">
            <v>Privatisation</v>
          </cell>
          <cell r="B168">
            <v>3937.4911291752765</v>
          </cell>
          <cell r="C168">
            <v>2151.0766462961283</v>
          </cell>
          <cell r="D168">
            <v>865.08563013440107</v>
          </cell>
          <cell r="E168">
            <v>3338.3554106141282</v>
          </cell>
          <cell r="F168">
            <v>10990.788756135082</v>
          </cell>
          <cell r="G168">
            <v>4258.9053075045258</v>
          </cell>
          <cell r="H168">
            <v>3126.1056661327275</v>
          </cell>
          <cell r="I168">
            <v>303.02759781031017</v>
          </cell>
          <cell r="J168">
            <v>23969.646891057953</v>
          </cell>
          <cell r="K168">
            <v>25020</v>
          </cell>
        </row>
        <row r="169">
          <cell r="A169" t="str">
            <v>Promotion of development awareness (non-sector allocable)</v>
          </cell>
          <cell r="B169">
            <v>6819.6603101865312</v>
          </cell>
          <cell r="C169">
            <v>8557.6670956979651</v>
          </cell>
          <cell r="D169">
            <v>7484.6279529955928</v>
          </cell>
          <cell r="E169">
            <v>10058.969305252989</v>
          </cell>
          <cell r="F169">
            <v>3624.9103899414526</v>
          </cell>
          <cell r="G169">
            <v>12.910941037330224</v>
          </cell>
          <cell r="H169">
            <v>4399.4381062218654</v>
          </cell>
          <cell r="I169">
            <v>2528.6661756301446</v>
          </cell>
          <cell r="J169">
            <v>2120.4869667511448</v>
          </cell>
          <cell r="K169">
            <v>99820</v>
          </cell>
        </row>
        <row r="170">
          <cell r="A170" t="str">
            <v>Public finance management</v>
          </cell>
          <cell r="B170">
            <v>101568.70670170133</v>
          </cell>
          <cell r="C170">
            <v>86421.023097788726</v>
          </cell>
          <cell r="D170">
            <v>39216.403009883281</v>
          </cell>
          <cell r="E170">
            <v>73820.97596410301</v>
          </cell>
          <cell r="F170">
            <v>107676.98718703281</v>
          </cell>
          <cell r="G170">
            <v>80237.59477205477</v>
          </cell>
          <cell r="H170">
            <v>53332.943998054092</v>
          </cell>
          <cell r="I170">
            <v>52434.084244253849</v>
          </cell>
          <cell r="J170">
            <v>69243.884941565091</v>
          </cell>
          <cell r="K170" t="e">
            <v>#N/A</v>
          </cell>
        </row>
        <row r="171">
          <cell r="A171" t="str">
            <v>Rescheduling and refinancing</v>
          </cell>
          <cell r="B171">
            <v>0</v>
          </cell>
          <cell r="C171">
            <v>0</v>
          </cell>
          <cell r="D171">
            <v>0</v>
          </cell>
          <cell r="E171">
            <v>0</v>
          </cell>
          <cell r="F171">
            <v>0</v>
          </cell>
          <cell r="G171">
            <v>0</v>
          </cell>
          <cell r="H171">
            <v>0</v>
          </cell>
          <cell r="K171">
            <v>60040</v>
          </cell>
        </row>
        <row r="172">
          <cell r="A172" t="str">
            <v>Public sector policy and administrative management</v>
          </cell>
          <cell r="B172">
            <v>82836.628369427795</v>
          </cell>
          <cell r="C172">
            <v>78712.534393237467</v>
          </cell>
          <cell r="D172">
            <v>44118.477688292573</v>
          </cell>
          <cell r="E172">
            <v>76414.686566723321</v>
          </cell>
          <cell r="F172">
            <v>91819.748756301284</v>
          </cell>
          <cell r="G172">
            <v>87688.942672288133</v>
          </cell>
          <cell r="H172">
            <v>97089.52872739642</v>
          </cell>
          <cell r="I172">
            <v>105136.9638149853</v>
          </cell>
          <cell r="J172">
            <v>109710.19260296789</v>
          </cell>
          <cell r="K172">
            <v>15110</v>
          </cell>
        </row>
        <row r="173">
          <cell r="A173" t="str">
            <v>Radio/television/print media</v>
          </cell>
          <cell r="B173">
            <v>506.40862636409611</v>
          </cell>
          <cell r="C173">
            <v>363.07424163167406</v>
          </cell>
          <cell r="D173">
            <v>203.35372402089081</v>
          </cell>
          <cell r="E173">
            <v>317.47293667489117</v>
          </cell>
          <cell r="F173">
            <v>174.73717416794437</v>
          </cell>
          <cell r="G173">
            <v>153.39727465945822</v>
          </cell>
          <cell r="H173">
            <v>69.534425654988198</v>
          </cell>
          <cell r="I173">
            <v>268.89407251390793</v>
          </cell>
          <cell r="J173">
            <v>433.20067726479323</v>
          </cell>
          <cell r="K173">
            <v>22030</v>
          </cell>
        </row>
        <row r="174">
          <cell r="A174" t="str">
            <v>Rail transport</v>
          </cell>
          <cell r="B174">
            <v>12757.883110840057</v>
          </cell>
          <cell r="C174">
            <v>37207.473703536358</v>
          </cell>
          <cell r="D174">
            <v>46128.165927621834</v>
          </cell>
          <cell r="E174">
            <v>27658.949284352551</v>
          </cell>
          <cell r="F174">
            <v>24206.764428126662</v>
          </cell>
          <cell r="G174">
            <v>39696.851203760743</v>
          </cell>
          <cell r="H174">
            <v>54422.038738464442</v>
          </cell>
          <cell r="I174">
            <v>56683.815512971159</v>
          </cell>
          <cell r="J174">
            <v>86179.792910128599</v>
          </cell>
          <cell r="K174">
            <v>21030</v>
          </cell>
        </row>
        <row r="175">
          <cell r="A175" t="str">
            <v>Reconstruction relief and rehabilitation</v>
          </cell>
          <cell r="B175">
            <v>21802.100780165616</v>
          </cell>
          <cell r="C175">
            <v>42724.279504404542</v>
          </cell>
          <cell r="D175">
            <v>14270.016549879751</v>
          </cell>
          <cell r="E175">
            <v>19994.038652363095</v>
          </cell>
          <cell r="F175">
            <v>37091.239269023426</v>
          </cell>
          <cell r="G175">
            <v>24074.279969171297</v>
          </cell>
          <cell r="H175">
            <v>24128.109995991654</v>
          </cell>
          <cell r="I175">
            <v>31049.306040662075</v>
          </cell>
          <cell r="K175" t="e">
            <v>#N/A</v>
          </cell>
        </row>
        <row r="176">
          <cell r="A176" t="str">
            <v>Refugees in donor countries (non-sector allocable)</v>
          </cell>
          <cell r="B176">
            <v>0</v>
          </cell>
          <cell r="C176">
            <v>0</v>
          </cell>
          <cell r="D176">
            <v>0</v>
          </cell>
          <cell r="E176">
            <v>1299.2417737423571</v>
          </cell>
          <cell r="F176">
            <v>1741.8720810858013</v>
          </cell>
          <cell r="G176">
            <v>0</v>
          </cell>
          <cell r="H176">
            <v>0</v>
          </cell>
          <cell r="K176" t="e">
            <v>#N/A</v>
          </cell>
        </row>
        <row r="177">
          <cell r="A177" t="str">
            <v>Regional trade agreements (RTAs)</v>
          </cell>
          <cell r="B177">
            <v>1737.6143446376902</v>
          </cell>
          <cell r="C177">
            <v>3722.2992534911368</v>
          </cell>
          <cell r="D177">
            <v>4054.1805850864748</v>
          </cell>
          <cell r="E177">
            <v>9565.9909929543501</v>
          </cell>
          <cell r="F177">
            <v>5773.0141415952903</v>
          </cell>
          <cell r="G177">
            <v>3310.2124224320501</v>
          </cell>
          <cell r="H177">
            <v>6938.5568233720442</v>
          </cell>
          <cell r="I177">
            <v>3095.5377590624016</v>
          </cell>
          <cell r="J177">
            <v>2143.548513806059</v>
          </cell>
          <cell r="K177">
            <v>33130</v>
          </cell>
        </row>
        <row r="178">
          <cell r="A178" t="str">
            <v>Reintegration and SALW control</v>
          </cell>
          <cell r="B178">
            <v>2816.1433505363684</v>
          </cell>
          <cell r="C178">
            <v>3128.8205476990784</v>
          </cell>
          <cell r="D178">
            <v>1492.4130218637292</v>
          </cell>
          <cell r="E178">
            <v>1736.7498261114047</v>
          </cell>
          <cell r="F178">
            <v>1559.8353600547589</v>
          </cell>
          <cell r="G178">
            <v>1230.7142638023781</v>
          </cell>
          <cell r="H178">
            <v>1101.039617598947</v>
          </cell>
          <cell r="I178">
            <v>1639.7426323753789</v>
          </cell>
          <cell r="J178">
            <v>2325.6409801273876</v>
          </cell>
          <cell r="K178">
            <v>15240</v>
          </cell>
        </row>
        <row r="179">
          <cell r="A179" t="str">
            <v>Relief co-ordination; protection and support services</v>
          </cell>
          <cell r="B179">
            <v>3598.6271680512164</v>
          </cell>
          <cell r="C179">
            <v>18709.57077548161</v>
          </cell>
          <cell r="D179">
            <v>1090.4671304001145</v>
          </cell>
          <cell r="E179">
            <v>1943.2721302570917</v>
          </cell>
          <cell r="F179">
            <v>5477.7191410188516</v>
          </cell>
          <cell r="G179">
            <v>23826.474265515481</v>
          </cell>
          <cell r="H179">
            <v>24246.39355950242</v>
          </cell>
          <cell r="I179">
            <v>27966.431076606863</v>
          </cell>
          <cell r="J179">
            <v>33273.299836726314</v>
          </cell>
          <cell r="K179" t="e">
            <v>#N/A</v>
          </cell>
        </row>
        <row r="180">
          <cell r="A180" t="str">
            <v>Relief of multilateral debt</v>
          </cell>
          <cell r="B180">
            <v>32053.74629393228</v>
          </cell>
          <cell r="C180">
            <v>0</v>
          </cell>
          <cell r="D180">
            <v>45495.967948897684</v>
          </cell>
          <cell r="E180">
            <v>70.740264170961808</v>
          </cell>
          <cell r="F180">
            <v>0</v>
          </cell>
          <cell r="G180">
            <v>0</v>
          </cell>
          <cell r="H180">
            <v>0</v>
          </cell>
          <cell r="J180">
            <v>0</v>
          </cell>
          <cell r="K180">
            <v>60030</v>
          </cell>
        </row>
        <row r="181">
          <cell r="A181" t="str">
            <v>Debt for development swap</v>
          </cell>
          <cell r="B181">
            <v>0</v>
          </cell>
          <cell r="C181">
            <v>0</v>
          </cell>
          <cell r="D181">
            <v>0</v>
          </cell>
          <cell r="E181">
            <v>0</v>
          </cell>
          <cell r="F181">
            <v>0</v>
          </cell>
          <cell r="G181">
            <v>0</v>
          </cell>
          <cell r="H181">
            <v>0</v>
          </cell>
          <cell r="K181">
            <v>60061</v>
          </cell>
        </row>
        <row r="182">
          <cell r="A182" t="str">
            <v>Removal of land mines and explosive remnants of war</v>
          </cell>
          <cell r="B182">
            <v>3337.2146525269495</v>
          </cell>
          <cell r="C182">
            <v>1523.0105168691289</v>
          </cell>
          <cell r="D182">
            <v>2176.5196212458682</v>
          </cell>
          <cell r="E182">
            <v>2010.4336076010377</v>
          </cell>
          <cell r="F182">
            <v>3320.8487348449562</v>
          </cell>
          <cell r="G182">
            <v>1871.0030234739829</v>
          </cell>
          <cell r="H182">
            <v>2090.1577456694054</v>
          </cell>
          <cell r="I182">
            <v>1435.1804195670593</v>
          </cell>
          <cell r="J182">
            <v>2862.7269731071237</v>
          </cell>
          <cell r="K182">
            <v>15250</v>
          </cell>
        </row>
        <row r="183">
          <cell r="A183" t="str">
            <v>Reproductive health care</v>
          </cell>
          <cell r="B183">
            <v>18167.393040844432</v>
          </cell>
          <cell r="C183">
            <v>20939.181549127788</v>
          </cell>
          <cell r="D183">
            <v>11316.103046542743</v>
          </cell>
          <cell r="E183">
            <v>15320.797612462364</v>
          </cell>
          <cell r="F183">
            <v>13488.639071589278</v>
          </cell>
          <cell r="G183">
            <v>12773.036763936836</v>
          </cell>
          <cell r="H183">
            <v>19703.573041667296</v>
          </cell>
          <cell r="I183">
            <v>17903.332381979839</v>
          </cell>
          <cell r="J183">
            <v>21397.741673521443</v>
          </cell>
          <cell r="K183">
            <v>13020</v>
          </cell>
        </row>
        <row r="184">
          <cell r="A184" t="str">
            <v>Other debt swap</v>
          </cell>
          <cell r="B184">
            <v>0</v>
          </cell>
          <cell r="C184">
            <v>0</v>
          </cell>
          <cell r="D184">
            <v>0</v>
          </cell>
          <cell r="E184">
            <v>0</v>
          </cell>
          <cell r="F184">
            <v>0</v>
          </cell>
          <cell r="G184">
            <v>0</v>
          </cell>
          <cell r="H184">
            <v>0</v>
          </cell>
          <cell r="K184">
            <v>60062</v>
          </cell>
        </row>
        <row r="185">
          <cell r="A185" t="str">
            <v>Research/scientific institutions</v>
          </cell>
          <cell r="B185">
            <v>2256.4551346423596</v>
          </cell>
          <cell r="C185">
            <v>3231.3262177798492</v>
          </cell>
          <cell r="D185">
            <v>2055.5542135533428</v>
          </cell>
          <cell r="E185">
            <v>1631.1958259681039</v>
          </cell>
          <cell r="F185">
            <v>3111.0463507127329</v>
          </cell>
          <cell r="G185">
            <v>1849.5593729979109</v>
          </cell>
          <cell r="H185">
            <v>1772.8147091133078</v>
          </cell>
          <cell r="I185">
            <v>3042.8662765720705</v>
          </cell>
          <cell r="J185">
            <v>2899.5940089839542</v>
          </cell>
          <cell r="K185">
            <v>43082</v>
          </cell>
        </row>
        <row r="186">
          <cell r="A186" t="str">
            <v>Debt buy-back</v>
          </cell>
          <cell r="B186">
            <v>0</v>
          </cell>
          <cell r="C186">
            <v>0</v>
          </cell>
          <cell r="D186">
            <v>0</v>
          </cell>
          <cell r="E186">
            <v>0</v>
          </cell>
          <cell r="F186">
            <v>0</v>
          </cell>
          <cell r="G186">
            <v>0</v>
          </cell>
          <cell r="H186">
            <v>0</v>
          </cell>
          <cell r="K186">
            <v>60063</v>
          </cell>
        </row>
        <row r="187">
          <cell r="A187" t="str">
            <v>River basins development</v>
          </cell>
          <cell r="B187">
            <v>3329.3528614908155</v>
          </cell>
          <cell r="C187">
            <v>4699.4428263172113</v>
          </cell>
          <cell r="D187">
            <v>3771.2703567617186</v>
          </cell>
          <cell r="E187">
            <v>6892.3827738516147</v>
          </cell>
          <cell r="F187">
            <v>14347.546157421373</v>
          </cell>
          <cell r="G187">
            <v>8561.5915539680354</v>
          </cell>
          <cell r="H187">
            <v>11505.758645076781</v>
          </cell>
          <cell r="I187">
            <v>8250.0506300272573</v>
          </cell>
          <cell r="J187">
            <v>9589.4369795807488</v>
          </cell>
          <cell r="K187">
            <v>14040</v>
          </cell>
        </row>
        <row r="188">
          <cell r="A188" t="str">
            <v>Road transport</v>
          </cell>
          <cell r="B188">
            <v>170342.28984929679</v>
          </cell>
          <cell r="C188">
            <v>219087.34392898736</v>
          </cell>
          <cell r="D188">
            <v>202540.3888679384</v>
          </cell>
          <cell r="E188">
            <v>289491.22928942915</v>
          </cell>
          <cell r="F188">
            <v>316331.61401585612</v>
          </cell>
          <cell r="G188">
            <v>256562.54082868077</v>
          </cell>
          <cell r="H188">
            <v>240283.64291008731</v>
          </cell>
          <cell r="I188">
            <v>220520.29447325144</v>
          </cell>
          <cell r="J188">
            <v>343181.23263113381</v>
          </cell>
          <cell r="K188">
            <v>21020</v>
          </cell>
        </row>
        <row r="189">
          <cell r="A189" t="str">
            <v>Rural development</v>
          </cell>
          <cell r="B189">
            <v>52681.640513405524</v>
          </cell>
          <cell r="C189">
            <v>73875.318272235527</v>
          </cell>
          <cell r="D189">
            <v>48834.260748123641</v>
          </cell>
          <cell r="E189">
            <v>73524.411585415801</v>
          </cell>
          <cell r="F189">
            <v>85311.086663787006</v>
          </cell>
          <cell r="G189">
            <v>45564.856769328217</v>
          </cell>
          <cell r="H189">
            <v>92985.055140659635</v>
          </cell>
          <cell r="I189">
            <v>62214.726737140212</v>
          </cell>
          <cell r="J189">
            <v>54085.169106840796</v>
          </cell>
          <cell r="K189">
            <v>43040</v>
          </cell>
        </row>
        <row r="190">
          <cell r="A190" t="str">
            <v>Sanitation - large systems</v>
          </cell>
          <cell r="B190">
            <v>7562.7275379918956</v>
          </cell>
          <cell r="C190">
            <v>12415.127214435841</v>
          </cell>
          <cell r="D190">
            <v>12512.682684431678</v>
          </cell>
          <cell r="E190">
            <v>16811.309935773825</v>
          </cell>
          <cell r="F190">
            <v>19625.749905990917</v>
          </cell>
          <cell r="G190">
            <v>15771.437090518348</v>
          </cell>
          <cell r="H190">
            <v>24416.844599693752</v>
          </cell>
          <cell r="I190">
            <v>19053.533965648574</v>
          </cell>
          <cell r="J190">
            <v>26604.767894223532</v>
          </cell>
          <cell r="K190">
            <v>14022</v>
          </cell>
        </row>
        <row r="191">
          <cell r="A191" t="str">
            <v>Secondary education</v>
          </cell>
          <cell r="B191">
            <v>17472.176875810932</v>
          </cell>
          <cell r="C191">
            <v>14136.012426637482</v>
          </cell>
          <cell r="D191">
            <v>14463.57435738664</v>
          </cell>
          <cell r="E191">
            <v>28552.282849358173</v>
          </cell>
          <cell r="F191">
            <v>52364.970710837486</v>
          </cell>
          <cell r="G191">
            <v>16847.675512896389</v>
          </cell>
          <cell r="H191">
            <v>23835.483944303054</v>
          </cell>
          <cell r="I191">
            <v>14234.720608179661</v>
          </cell>
          <cell r="J191">
            <v>23689.171231907123</v>
          </cell>
          <cell r="K191">
            <v>11320</v>
          </cell>
        </row>
        <row r="192">
          <cell r="A192" t="str">
            <v>Sectors not specified</v>
          </cell>
          <cell r="B192">
            <v>362266.56641047844</v>
          </cell>
          <cell r="C192">
            <v>316097.29019004991</v>
          </cell>
          <cell r="D192">
            <v>591619.19626000058</v>
          </cell>
          <cell r="E192">
            <v>578513.74041118426</v>
          </cell>
          <cell r="F192">
            <v>549412.90418448672</v>
          </cell>
          <cell r="G192">
            <v>715020.78143636882</v>
          </cell>
          <cell r="H192">
            <v>722657.49832196732</v>
          </cell>
          <cell r="I192">
            <v>765467.752161677</v>
          </cell>
          <cell r="J192">
            <v>571743.95971943601</v>
          </cell>
          <cell r="K192">
            <v>99810</v>
          </cell>
        </row>
        <row r="193">
          <cell r="A193" t="str">
            <v>Security system management and reform</v>
          </cell>
          <cell r="B193">
            <v>39003.438107561989</v>
          </cell>
          <cell r="C193">
            <v>33443.88753393638</v>
          </cell>
          <cell r="D193">
            <v>8366.7744972500659</v>
          </cell>
          <cell r="E193">
            <v>18075.6249999467</v>
          </cell>
          <cell r="F193">
            <v>23119.051958698117</v>
          </cell>
          <cell r="G193">
            <v>26598.312973676166</v>
          </cell>
          <cell r="H193">
            <v>27288.535727307601</v>
          </cell>
          <cell r="I193">
            <v>22280.96537405</v>
          </cell>
          <cell r="J193">
            <v>24199.393889842482</v>
          </cell>
          <cell r="K193">
            <v>15210</v>
          </cell>
        </row>
        <row r="194">
          <cell r="A194" t="str">
            <v>Site preservation</v>
          </cell>
          <cell r="B194">
            <v>977.57614648530557</v>
          </cell>
          <cell r="C194">
            <v>1547.1996905767535</v>
          </cell>
          <cell r="D194">
            <v>804.38107869411454</v>
          </cell>
          <cell r="E194">
            <v>1734.9632340371343</v>
          </cell>
          <cell r="F194">
            <v>1900.6407600685902</v>
          </cell>
          <cell r="G194">
            <v>1429.0241794671294</v>
          </cell>
          <cell r="H194">
            <v>2424.3273630480317</v>
          </cell>
          <cell r="I194">
            <v>1650.3845164476854</v>
          </cell>
          <cell r="J194">
            <v>6614.0361686151891</v>
          </cell>
          <cell r="K194">
            <v>41040</v>
          </cell>
        </row>
        <row r="195">
          <cell r="A195" t="str">
            <v>Small and medium-sized enterprises (SME) development</v>
          </cell>
          <cell r="B195">
            <v>30757.576409040652</v>
          </cell>
          <cell r="C195">
            <v>24725.197376635184</v>
          </cell>
          <cell r="D195">
            <v>12932.291299341507</v>
          </cell>
          <cell r="E195">
            <v>15426.748802522094</v>
          </cell>
          <cell r="F195">
            <v>16528.541593454051</v>
          </cell>
          <cell r="G195">
            <v>27961.346275061504</v>
          </cell>
          <cell r="H195">
            <v>12828.09211428993</v>
          </cell>
          <cell r="I195">
            <v>26543.743423221906</v>
          </cell>
          <cell r="J195">
            <v>29489.137678962623</v>
          </cell>
          <cell r="K195">
            <v>32130</v>
          </cell>
        </row>
        <row r="196">
          <cell r="A196" t="str">
            <v xml:space="preserve">Household food security programmes </v>
          </cell>
          <cell r="J196">
            <v>422.182747923845</v>
          </cell>
          <cell r="K196">
            <v>43072</v>
          </cell>
        </row>
        <row r="197">
          <cell r="A197" t="str">
            <v>Social mitigation of HIV/AIDS</v>
          </cell>
          <cell r="B197">
            <v>5152.7396789268405</v>
          </cell>
          <cell r="C197">
            <v>4956.846081254921</v>
          </cell>
          <cell r="D197">
            <v>3573.5842682916737</v>
          </cell>
          <cell r="E197">
            <v>6071.5332132577687</v>
          </cell>
          <cell r="F197">
            <v>1767.7739710622548</v>
          </cell>
          <cell r="G197">
            <v>6081.9674494475885</v>
          </cell>
          <cell r="H197">
            <v>3885.1478931329016</v>
          </cell>
          <cell r="I197">
            <v>3589.2706459986757</v>
          </cell>
          <cell r="J197">
            <v>854.05482850541318</v>
          </cell>
          <cell r="K197">
            <v>16064</v>
          </cell>
        </row>
        <row r="198">
          <cell r="A198" t="str">
            <v>Social Protection</v>
          </cell>
          <cell r="B198">
            <v>80010.217776454025</v>
          </cell>
          <cell r="C198">
            <v>76800.396160793694</v>
          </cell>
          <cell r="D198">
            <v>50344.669350595505</v>
          </cell>
          <cell r="E198">
            <v>81861.888034757052</v>
          </cell>
          <cell r="F198">
            <v>94113.038574538048</v>
          </cell>
          <cell r="G198">
            <v>97382.751432407051</v>
          </cell>
          <cell r="H198">
            <v>103695.77312610742</v>
          </cell>
          <cell r="I198">
            <v>107773.74266870605</v>
          </cell>
          <cell r="J198">
            <v>105854.51195261774</v>
          </cell>
          <cell r="K198">
            <v>16010</v>
          </cell>
        </row>
        <row r="199">
          <cell r="A199" t="str">
            <v>Solar energy for centralised grids</v>
          </cell>
          <cell r="B199">
            <v>2607.303013730876</v>
          </cell>
          <cell r="C199">
            <v>5404.3805708215268</v>
          </cell>
          <cell r="D199">
            <v>1687.6916755394382</v>
          </cell>
          <cell r="E199">
            <v>146538.08684136119</v>
          </cell>
          <cell r="F199">
            <v>116131.41441371277</v>
          </cell>
          <cell r="G199">
            <v>171469.2527693109</v>
          </cell>
          <cell r="H199">
            <v>16938.366471793779</v>
          </cell>
          <cell r="I199">
            <v>14158.481364151001</v>
          </cell>
          <cell r="J199">
            <v>14430.351712526015</v>
          </cell>
          <cell r="K199">
            <v>23230</v>
          </cell>
        </row>
        <row r="200">
          <cell r="A200" t="str">
            <v>Statistical capacity building</v>
          </cell>
          <cell r="B200">
            <v>5110.8207115344849</v>
          </cell>
          <cell r="C200">
            <v>3914.5013196708733</v>
          </cell>
          <cell r="D200">
            <v>5227.5688383579682</v>
          </cell>
          <cell r="E200">
            <v>7070.8541658245304</v>
          </cell>
          <cell r="F200">
            <v>3092.986928198201</v>
          </cell>
          <cell r="G200">
            <v>5719.8131890486493</v>
          </cell>
          <cell r="H200">
            <v>4784.7767151402313</v>
          </cell>
          <cell r="I200">
            <v>5572.5116031822963</v>
          </cell>
          <cell r="J200">
            <v>15003.240131483049</v>
          </cell>
          <cell r="K200">
            <v>16062</v>
          </cell>
        </row>
        <row r="201">
          <cell r="A201" t="str">
            <v>Std control including hiv/aids</v>
          </cell>
          <cell r="B201">
            <v>174791.15306851274</v>
          </cell>
          <cell r="C201">
            <v>133119.3189183973</v>
          </cell>
          <cell r="D201">
            <v>88155.877421096578</v>
          </cell>
          <cell r="E201">
            <v>302610.7289701816</v>
          </cell>
          <cell r="F201">
            <v>169974.33609469712</v>
          </cell>
          <cell r="G201">
            <v>64343.061620241177</v>
          </cell>
          <cell r="H201">
            <v>82710.171976167621</v>
          </cell>
          <cell r="I201">
            <v>131581.61523132547</v>
          </cell>
          <cell r="J201">
            <v>137747.25265497123</v>
          </cell>
          <cell r="K201">
            <v>13040</v>
          </cell>
        </row>
        <row r="202">
          <cell r="A202" t="str">
            <v>Storage</v>
          </cell>
          <cell r="B202">
            <v>141.30323082072655</v>
          </cell>
          <cell r="C202">
            <v>78.76928231675214</v>
          </cell>
          <cell r="D202">
            <v>2.7581971135231427E-3</v>
          </cell>
          <cell r="E202">
            <v>50.373695467215754</v>
          </cell>
          <cell r="F202">
            <v>218.98152611789661</v>
          </cell>
          <cell r="G202">
            <v>111.88243907428415</v>
          </cell>
          <cell r="H202">
            <v>229.39564025675742</v>
          </cell>
          <cell r="I202">
            <v>254.10090101954529</v>
          </cell>
          <cell r="J202">
            <v>631.21261596813906</v>
          </cell>
          <cell r="K202">
            <v>21061</v>
          </cell>
        </row>
        <row r="203">
          <cell r="A203" t="str">
            <v>Tax policy and tax administration support</v>
          </cell>
          <cell r="B203">
            <v>0</v>
          </cell>
          <cell r="C203">
            <v>0</v>
          </cell>
          <cell r="D203">
            <v>0</v>
          </cell>
          <cell r="E203">
            <v>0</v>
          </cell>
          <cell r="F203">
            <v>0</v>
          </cell>
          <cell r="G203">
            <v>1424.8507291813467</v>
          </cell>
          <cell r="K203" t="e">
            <v>#N/A</v>
          </cell>
        </row>
        <row r="204">
          <cell r="A204" t="str">
            <v>Teacher training</v>
          </cell>
          <cell r="B204">
            <v>2508.780419946956</v>
          </cell>
          <cell r="C204">
            <v>1452.2316698237473</v>
          </cell>
          <cell r="D204">
            <v>1893.8186784050326</v>
          </cell>
          <cell r="E204">
            <v>2736.4432886167983</v>
          </cell>
          <cell r="F204">
            <v>5624.1658552287308</v>
          </cell>
          <cell r="G204">
            <v>4043.9244862614123</v>
          </cell>
          <cell r="H204">
            <v>11517.354384074855</v>
          </cell>
          <cell r="I204">
            <v>4267.5481149665711</v>
          </cell>
          <cell r="J204">
            <v>17446.022608011626</v>
          </cell>
          <cell r="K204">
            <v>11130</v>
          </cell>
        </row>
        <row r="205">
          <cell r="A205" t="str">
            <v>Technological research and development</v>
          </cell>
          <cell r="B205">
            <v>358.43433771066219</v>
          </cell>
          <cell r="C205">
            <v>1199.1183199600894</v>
          </cell>
          <cell r="D205">
            <v>1019.5713241917116</v>
          </cell>
          <cell r="E205">
            <v>719.90269948671687</v>
          </cell>
          <cell r="F205">
            <v>441.6245382918039</v>
          </cell>
          <cell r="G205">
            <v>161.20492566296471</v>
          </cell>
          <cell r="H205">
            <v>4910.5636147323821</v>
          </cell>
          <cell r="I205">
            <v>16534.841705610725</v>
          </cell>
          <cell r="J205">
            <v>42.508984357471469</v>
          </cell>
          <cell r="K205">
            <v>32182</v>
          </cell>
        </row>
        <row r="206">
          <cell r="A206" t="str">
            <v>Telecommunications</v>
          </cell>
          <cell r="B206">
            <v>2124.7627959767419</v>
          </cell>
          <cell r="C206">
            <v>18594.457990044368</v>
          </cell>
          <cell r="D206">
            <v>12454.472782949479</v>
          </cell>
          <cell r="E206">
            <v>35756.126573487185</v>
          </cell>
          <cell r="F206">
            <v>12351.147481015034</v>
          </cell>
          <cell r="G206">
            <v>2993.9495178420675</v>
          </cell>
          <cell r="H206">
            <v>6270.6354548008858</v>
          </cell>
          <cell r="I206">
            <v>6112.9538799422116</v>
          </cell>
          <cell r="J206">
            <v>3775.8693113037498</v>
          </cell>
          <cell r="K206">
            <v>22020</v>
          </cell>
        </row>
        <row r="207">
          <cell r="A207" t="str">
            <v>Textiles, leather and substitutes</v>
          </cell>
          <cell r="B207">
            <v>290.83485771433982</v>
          </cell>
          <cell r="C207">
            <v>48.242471554967068</v>
          </cell>
          <cell r="D207">
            <v>83.853759045823026</v>
          </cell>
          <cell r="E207">
            <v>78.640432802261557</v>
          </cell>
          <cell r="F207">
            <v>116.75772209462784</v>
          </cell>
          <cell r="G207">
            <v>69.135656037755382</v>
          </cell>
          <cell r="H207">
            <v>135.3022230648651</v>
          </cell>
          <cell r="I207">
            <v>359.0579888733738</v>
          </cell>
          <cell r="J207">
            <v>118.61973879636534</v>
          </cell>
          <cell r="K207">
            <v>32163</v>
          </cell>
        </row>
        <row r="208">
          <cell r="A208" t="str">
            <v>Tourism policy and administrative management</v>
          </cell>
          <cell r="B208">
            <v>3084.4211956103873</v>
          </cell>
          <cell r="C208">
            <v>1515.1067466796151</v>
          </cell>
          <cell r="D208">
            <v>1339.3221373305441</v>
          </cell>
          <cell r="E208">
            <v>3571.1313231186</v>
          </cell>
          <cell r="F208">
            <v>2983.4430054114478</v>
          </cell>
          <cell r="G208">
            <v>4448.3583486512725</v>
          </cell>
          <cell r="H208">
            <v>3338.2975179511068</v>
          </cell>
          <cell r="I208">
            <v>4702.8822198076996</v>
          </cell>
          <cell r="J208">
            <v>8223.3841318666346</v>
          </cell>
          <cell r="K208">
            <v>33210</v>
          </cell>
        </row>
        <row r="209">
          <cell r="A209" t="str">
            <v>Trade education/training</v>
          </cell>
          <cell r="B209">
            <v>636.3726181645178</v>
          </cell>
          <cell r="C209">
            <v>324.70449552704213</v>
          </cell>
          <cell r="D209">
            <v>154.24339749205689</v>
          </cell>
          <cell r="E209">
            <v>233.40058038885928</v>
          </cell>
          <cell r="F209">
            <v>132.87761704006695</v>
          </cell>
          <cell r="G209">
            <v>39.799789366082905</v>
          </cell>
          <cell r="H209">
            <v>31.518330609723002</v>
          </cell>
          <cell r="I209">
            <v>106.39048661657273</v>
          </cell>
          <cell r="J209">
            <v>144.13897766430836</v>
          </cell>
          <cell r="K209">
            <v>33181</v>
          </cell>
        </row>
        <row r="210">
          <cell r="A210" t="str">
            <v>Trade facilitation</v>
          </cell>
          <cell r="B210">
            <v>10763.672273448619</v>
          </cell>
          <cell r="C210">
            <v>10006.463322138366</v>
          </cell>
          <cell r="D210">
            <v>7339.8483943427282</v>
          </cell>
          <cell r="E210">
            <v>16102.124639863721</v>
          </cell>
          <cell r="F210">
            <v>14562.269715480596</v>
          </cell>
          <cell r="G210">
            <v>15576.031940368892</v>
          </cell>
          <cell r="H210">
            <v>18823.490747723219</v>
          </cell>
          <cell r="I210">
            <v>11458.927761208713</v>
          </cell>
          <cell r="J210">
            <v>22784.904697497052</v>
          </cell>
          <cell r="K210">
            <v>33120</v>
          </cell>
        </row>
        <row r="211">
          <cell r="A211" t="str">
            <v>Trade policy and admin. management</v>
          </cell>
          <cell r="B211">
            <v>13249.470808454227</v>
          </cell>
          <cell r="C211">
            <v>9776.5733193892866</v>
          </cell>
          <cell r="D211">
            <v>5183.5296738038442</v>
          </cell>
          <cell r="E211">
            <v>6786.4173840380518</v>
          </cell>
          <cell r="F211">
            <v>7790.1565789810129</v>
          </cell>
          <cell r="G211">
            <v>7989.5894582394958</v>
          </cell>
          <cell r="H211">
            <v>21998.669421647573</v>
          </cell>
          <cell r="I211">
            <v>8093.328676953075</v>
          </cell>
          <cell r="J211">
            <v>10260.528807312605</v>
          </cell>
          <cell r="K211" t="e">
            <v>#N/A</v>
          </cell>
        </row>
        <row r="212">
          <cell r="A212" t="str">
            <v>Trade-related adjustment</v>
          </cell>
          <cell r="B212">
            <v>7292.4311205258391</v>
          </cell>
          <cell r="C212">
            <v>857.70729554100535</v>
          </cell>
          <cell r="D212">
            <v>310.7592720403793</v>
          </cell>
          <cell r="E212">
            <v>959.53463135759819</v>
          </cell>
          <cell r="F212">
            <v>1756.0417962887504</v>
          </cell>
          <cell r="G212">
            <v>999.0414358986767</v>
          </cell>
          <cell r="H212">
            <v>192.04495875503494</v>
          </cell>
          <cell r="I212">
            <v>90.376753726483059</v>
          </cell>
          <cell r="J212">
            <v>82.197720626016789</v>
          </cell>
          <cell r="K212">
            <v>33150</v>
          </cell>
        </row>
        <row r="213">
          <cell r="A213" t="str">
            <v>Transport equipment industry</v>
          </cell>
          <cell r="B213">
            <v>42.36354527647466</v>
          </cell>
          <cell r="C213">
            <v>28760.905481463527</v>
          </cell>
          <cell r="D213">
            <v>36788.702336553979</v>
          </cell>
          <cell r="E213">
            <v>174.10413646410299</v>
          </cell>
          <cell r="F213">
            <v>95.012760260461334</v>
          </cell>
          <cell r="G213">
            <v>86.623387090452397</v>
          </cell>
          <cell r="H213">
            <v>23.210216578245166</v>
          </cell>
          <cell r="I213">
            <v>0</v>
          </cell>
          <cell r="K213">
            <v>32172</v>
          </cell>
        </row>
        <row r="214">
          <cell r="A214" t="str">
            <v>Transport policy and administrative management</v>
          </cell>
          <cell r="B214">
            <v>26898.251354874137</v>
          </cell>
          <cell r="C214">
            <v>23666.193216286709</v>
          </cell>
          <cell r="D214">
            <v>24794.895845907868</v>
          </cell>
          <cell r="E214">
            <v>40727.929628409074</v>
          </cell>
          <cell r="F214">
            <v>39499.657957016774</v>
          </cell>
          <cell r="G214">
            <v>28421.331389520717</v>
          </cell>
          <cell r="H214">
            <v>31096.127860296758</v>
          </cell>
          <cell r="I214">
            <v>21659.779759562902</v>
          </cell>
          <cell r="J214">
            <v>35180.015485215939</v>
          </cell>
          <cell r="K214">
            <v>21010</v>
          </cell>
        </row>
        <row r="215">
          <cell r="A215" t="str">
            <v>Tuberculosis control</v>
          </cell>
          <cell r="B215">
            <v>52181.182180078089</v>
          </cell>
          <cell r="C215">
            <v>32447.251631645555</v>
          </cell>
          <cell r="D215">
            <v>20042.535460196574</v>
          </cell>
          <cell r="E215">
            <v>108930.84401995878</v>
          </cell>
          <cell r="F215">
            <v>45168.28878914682</v>
          </cell>
          <cell r="G215">
            <v>16236.119231809287</v>
          </cell>
          <cell r="H215">
            <v>29179.080924963568</v>
          </cell>
          <cell r="I215">
            <v>58236.884692949148</v>
          </cell>
          <cell r="J215">
            <v>59487.892807996614</v>
          </cell>
          <cell r="K215">
            <v>12263</v>
          </cell>
        </row>
        <row r="216">
          <cell r="A216" t="str">
            <v>Urban development and management</v>
          </cell>
          <cell r="B216">
            <v>21309.141687432733</v>
          </cell>
          <cell r="C216">
            <v>24982.599581451948</v>
          </cell>
          <cell r="D216">
            <v>28558.328085218618</v>
          </cell>
          <cell r="E216">
            <v>45842.152562913303</v>
          </cell>
          <cell r="F216">
            <v>54390.258094773832</v>
          </cell>
          <cell r="G216">
            <v>48430.950132877828</v>
          </cell>
          <cell r="H216">
            <v>50064.626099505556</v>
          </cell>
          <cell r="I216">
            <v>37592.286470970314</v>
          </cell>
          <cell r="J216">
            <v>65254.26644917579</v>
          </cell>
          <cell r="K216">
            <v>43030</v>
          </cell>
        </row>
        <row r="217">
          <cell r="A217" t="str">
            <v>Vocational training</v>
          </cell>
          <cell r="B217">
            <v>10406.014467868141</v>
          </cell>
          <cell r="C217">
            <v>10173.062746715643</v>
          </cell>
          <cell r="D217">
            <v>10311.84479582962</v>
          </cell>
          <cell r="E217">
            <v>18994.923571185354</v>
          </cell>
          <cell r="F217">
            <v>19770.600169123707</v>
          </cell>
          <cell r="G217">
            <v>23489.567106073198</v>
          </cell>
          <cell r="H217">
            <v>22313.559647983646</v>
          </cell>
          <cell r="I217">
            <v>28091.710002787288</v>
          </cell>
          <cell r="J217">
            <v>27539.13379203144</v>
          </cell>
          <cell r="K217">
            <v>11330</v>
          </cell>
        </row>
        <row r="218">
          <cell r="A218" t="str">
            <v>Waste management/disposal</v>
          </cell>
          <cell r="B218">
            <v>6316.8047361983045</v>
          </cell>
          <cell r="C218">
            <v>6469.6831029441009</v>
          </cell>
          <cell r="D218">
            <v>10742.26986578982</v>
          </cell>
          <cell r="E218">
            <v>11061.46761809734</v>
          </cell>
          <cell r="F218">
            <v>9686.0620461727212</v>
          </cell>
          <cell r="G218">
            <v>11170.973782761044</v>
          </cell>
          <cell r="H218">
            <v>9929.4256946168771</v>
          </cell>
          <cell r="I218">
            <v>8277.9928543163423</v>
          </cell>
          <cell r="J218">
            <v>63020.092477185557</v>
          </cell>
          <cell r="K218">
            <v>14050</v>
          </cell>
        </row>
        <row r="219">
          <cell r="A219" t="str">
            <v>Water resources conservation (including data collection)</v>
          </cell>
          <cell r="B219">
            <v>3974.3996889263376</v>
          </cell>
          <cell r="C219">
            <v>1786.9161547255046</v>
          </cell>
          <cell r="D219">
            <v>3811.1562341997824</v>
          </cell>
          <cell r="E219">
            <v>8368.8856768718906</v>
          </cell>
          <cell r="F219">
            <v>7504.0370567492537</v>
          </cell>
          <cell r="G219">
            <v>5606.7532730691637</v>
          </cell>
          <cell r="H219">
            <v>5032.5123020197534</v>
          </cell>
          <cell r="I219">
            <v>4714.2102263782135</v>
          </cell>
          <cell r="J219">
            <v>6409.8972651218037</v>
          </cell>
          <cell r="K219">
            <v>14015</v>
          </cell>
        </row>
        <row r="220">
          <cell r="A220" t="str">
            <v>Water sector policy and administrative management</v>
          </cell>
          <cell r="B220">
            <v>20791.830646474857</v>
          </cell>
          <cell r="C220">
            <v>18403.527315270989</v>
          </cell>
          <cell r="D220">
            <v>21525.907815980114</v>
          </cell>
          <cell r="E220">
            <v>23674.667638098163</v>
          </cell>
          <cell r="F220">
            <v>51219.045702528165</v>
          </cell>
          <cell r="G220">
            <v>48909.741350743054</v>
          </cell>
          <cell r="H220">
            <v>44614.116847906276</v>
          </cell>
          <cell r="I220">
            <v>30832.330779776745</v>
          </cell>
          <cell r="J220">
            <v>68215.241495239985</v>
          </cell>
          <cell r="K220">
            <v>14010</v>
          </cell>
        </row>
        <row r="221">
          <cell r="A221" t="str">
            <v>Water supply - large systems</v>
          </cell>
          <cell r="B221">
            <v>19292.641747271358</v>
          </cell>
          <cell r="C221">
            <v>23764.542112366824</v>
          </cell>
          <cell r="D221">
            <v>12689.494080273606</v>
          </cell>
          <cell r="E221">
            <v>21870.771574001035</v>
          </cell>
          <cell r="F221">
            <v>36634.315131168049</v>
          </cell>
          <cell r="G221">
            <v>29405.37179429557</v>
          </cell>
          <cell r="H221">
            <v>35060.440528212384</v>
          </cell>
          <cell r="I221">
            <v>27514.761694570974</v>
          </cell>
          <cell r="J221">
            <v>43406.977283330591</v>
          </cell>
          <cell r="K221">
            <v>14021</v>
          </cell>
        </row>
        <row r="222">
          <cell r="A222" t="str">
            <v>Water supply and sanitation - large systems</v>
          </cell>
          <cell r="B222">
            <v>37681.960483489827</v>
          </cell>
          <cell r="C222">
            <v>37155.105752589858</v>
          </cell>
          <cell r="D222">
            <v>24590.128383572785</v>
          </cell>
          <cell r="E222">
            <v>40706.879304003785</v>
          </cell>
          <cell r="F222">
            <v>24576.581494828111</v>
          </cell>
          <cell r="G222">
            <v>19325.399102755702</v>
          </cell>
          <cell r="H222">
            <v>22490.611977053355</v>
          </cell>
          <cell r="I222">
            <v>27410.570793401588</v>
          </cell>
          <cell r="J222">
            <v>43167.010303664087</v>
          </cell>
          <cell r="K222">
            <v>14020</v>
          </cell>
        </row>
        <row r="223">
          <cell r="A223" t="str">
            <v>Water transport</v>
          </cell>
          <cell r="B223">
            <v>4563.6258336973387</v>
          </cell>
          <cell r="C223">
            <v>5769.1149860298865</v>
          </cell>
          <cell r="D223">
            <v>11336.347779148638</v>
          </cell>
          <cell r="E223">
            <v>18164.173309446538</v>
          </cell>
          <cell r="F223">
            <v>13029.210832233755</v>
          </cell>
          <cell r="G223">
            <v>12860.725139407334</v>
          </cell>
          <cell r="H223">
            <v>11722.044483200965</v>
          </cell>
          <cell r="I223">
            <v>6456.9984915125697</v>
          </cell>
          <cell r="J223">
            <v>15643.017020409494</v>
          </cell>
          <cell r="K223">
            <v>21040</v>
          </cell>
        </row>
        <row r="224">
          <cell r="A224" t="str">
            <v>Wind energy</v>
          </cell>
          <cell r="B224">
            <v>3224.4396545165973</v>
          </cell>
          <cell r="C224">
            <v>1227.2644158630374</v>
          </cell>
          <cell r="D224">
            <v>263.91271576820753</v>
          </cell>
          <cell r="E224">
            <v>7791.8205114919765</v>
          </cell>
          <cell r="F224">
            <v>1862.0836378968797</v>
          </cell>
          <cell r="G224">
            <v>5774.3625012797102</v>
          </cell>
          <cell r="H224">
            <v>7924.7134932728222</v>
          </cell>
          <cell r="I224">
            <v>2752.2302589726382</v>
          </cell>
          <cell r="J224">
            <v>944.26676483982317</v>
          </cell>
          <cell r="K224">
            <v>23240</v>
          </cell>
        </row>
        <row r="225">
          <cell r="A225" t="str">
            <v>Women's equality organisations and institutions</v>
          </cell>
          <cell r="B225">
            <v>2992.3101839656583</v>
          </cell>
          <cell r="C225">
            <v>2302.7253354488503</v>
          </cell>
          <cell r="D225">
            <v>3668.2988913289919</v>
          </cell>
          <cell r="E225">
            <v>3847.8790293876364</v>
          </cell>
          <cell r="F225">
            <v>5104.718393840938</v>
          </cell>
          <cell r="G225">
            <v>5758.1460811543357</v>
          </cell>
          <cell r="H225">
            <v>6461.6361520644359</v>
          </cell>
          <cell r="I225">
            <v>5669.0242638983091</v>
          </cell>
          <cell r="J225">
            <v>10836.552152353306</v>
          </cell>
          <cell r="K225" t="e">
            <v>#N/A</v>
          </cell>
        </row>
        <row r="226">
          <cell r="A226" t="str">
            <v>Grand Total</v>
          </cell>
          <cell r="B226">
            <v>3346709.7137191296</v>
          </cell>
          <cell r="C226">
            <v>3378141.3830549992</v>
          </cell>
          <cell r="D226">
            <v>3251319.6160024004</v>
          </cell>
          <cell r="E226">
            <v>4695457.7985972762</v>
          </cell>
          <cell r="F226">
            <v>4881235.6187309986</v>
          </cell>
          <cell r="G226">
            <v>4484986.5605049962</v>
          </cell>
          <cell r="H226">
            <v>4852413.3800153974</v>
          </cell>
          <cell r="I226">
            <v>5265561.0398740005</v>
          </cell>
          <cell r="J226">
            <v>5288977.0829098448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C3"/>
      <sheetName val="Raw C3"/>
      <sheetName val="Raw_C31"/>
    </sheetNames>
    <sheetDataSet>
      <sheetData sheetId="0"/>
      <sheetData sheetId="1" refreshError="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Raw Table A7"/>
      <sheetName val="Table A8"/>
      <sheetName val="Raw Table A8"/>
      <sheetName val="Table A9"/>
      <sheetName val="Table A10"/>
    </sheetNames>
    <sheetDataSet>
      <sheetData sheetId="0"/>
      <sheetData sheetId="1"/>
      <sheetData sheetId="2"/>
      <sheetData sheetId="3"/>
      <sheetData sheetId="4">
        <row r="7">
          <cell r="B7" t="str">
            <v>1</v>
          </cell>
        </row>
      </sheetData>
      <sheetData sheetId="5"/>
      <sheetData sheetId="6">
        <row r="5">
          <cell r="B5" t="str">
            <v>1</v>
          </cell>
        </row>
      </sheetData>
      <sheetData sheetId="7"/>
      <sheetData sheetId="8">
        <row r="7">
          <cell r="B7" t="str">
            <v>Africa, regional</v>
          </cell>
        </row>
      </sheetData>
      <sheetData sheetId="9"/>
      <sheetData sheetId="10">
        <row r="7">
          <cell r="B7" t="str">
            <v>Afghanistan</v>
          </cell>
        </row>
      </sheetData>
      <sheetData sheetId="11"/>
      <sheetData sheetId="12">
        <row r="7">
          <cell r="B7" t="str">
            <v>America, regional</v>
          </cell>
        </row>
      </sheetData>
      <sheetData sheetId="13"/>
      <sheetData sheetId="14">
        <row r="8">
          <cell r="B8" t="str">
            <v>Albania</v>
          </cell>
        </row>
      </sheetData>
      <sheetData sheetId="15"/>
      <sheetData sheetId="16">
        <row r="7">
          <cell r="B7" t="str">
            <v>Fiji</v>
          </cell>
        </row>
      </sheetData>
      <sheetData sheetId="17"/>
      <sheetData sheetId="18">
        <row r="6">
          <cell r="B6" t="str">
            <v>Afghanistan</v>
          </cell>
        </row>
      </sheetData>
      <sheetData sheetId="19"/>
      <sheetData sheetId="20"/>
      <sheetData sheetId="21">
        <row r="5">
          <cell r="A5" t="str">
            <v>Afghanistan</v>
          </cell>
        </row>
      </sheetData>
      <sheetData sheetId="22">
        <row r="5">
          <cell r="B5" t="str">
            <v>Afghanistan</v>
          </cell>
        </row>
      </sheetData>
      <sheetData sheetId="23"/>
      <sheetData sheetId="24">
        <row r="7">
          <cell r="B7" t="str">
            <v>Africa</v>
          </cell>
        </row>
      </sheetData>
      <sheetData sheetId="25">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112284.79866256591</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475938.56270100002</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689499.4443176135</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429938.57581153431</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135031.64111000003</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9036.1192300000021</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79299.780259999985</v>
          </cell>
        </row>
        <row r="21">
          <cell r="E21">
            <v>0</v>
          </cell>
          <cell r="G21">
            <v>0</v>
          </cell>
          <cell r="I21">
            <v>0</v>
          </cell>
          <cell r="K21">
            <v>0</v>
          </cell>
          <cell r="M21">
            <v>0</v>
          </cell>
          <cell r="O21">
            <v>0</v>
          </cell>
          <cell r="P21">
            <v>4244.4736800000001</v>
          </cell>
          <cell r="Q21">
            <v>5.5342649082888945E-4</v>
          </cell>
          <cell r="R21">
            <v>31.35747999999996</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89760.044259999966</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94194.259939999945</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45622.683470000011</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828381.1345179074</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18535.689979999999</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469538.69531092275</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420047.75962999999</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26"/>
      <sheetData sheetId="27">
        <row r="9">
          <cell r="B9" t="str">
            <v>Advance Market Commitments</v>
          </cell>
        </row>
      </sheetData>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10"/>
      <sheetName val="Data"/>
      <sheetName val="WB Income Group"/>
    </sheetNames>
    <sheetDataSet>
      <sheetData sheetId="0" refreshError="1"/>
      <sheetData sheetId="1">
        <row r="2">
          <cell r="A2" t="str">
            <v>Multilateral</v>
          </cell>
          <cell r="B2" t="str">
            <v>(All)</v>
          </cell>
        </row>
        <row r="4">
          <cell r="A4" t="str">
            <v>Sum of UK IMS £,000s</v>
          </cell>
          <cell r="B4" t="str">
            <v>Column Labels</v>
          </cell>
        </row>
        <row r="5">
          <cell r="A5" t="str">
            <v>Row Labels</v>
          </cell>
          <cell r="B5">
            <v>2010</v>
          </cell>
          <cell r="C5">
            <v>2011</v>
          </cell>
          <cell r="D5">
            <v>2012</v>
          </cell>
          <cell r="E5">
            <v>2013</v>
          </cell>
          <cell r="F5">
            <v>2014</v>
          </cell>
          <cell r="G5">
            <v>2015</v>
          </cell>
          <cell r="H5">
            <v>2016</v>
          </cell>
          <cell r="I5">
            <v>2017</v>
          </cell>
          <cell r="J5">
            <v>2018</v>
          </cell>
        </row>
        <row r="6">
          <cell r="A6" t="str">
            <v>Afghanistan</v>
          </cell>
          <cell r="B6">
            <v>54717.280261770051</v>
          </cell>
          <cell r="C6">
            <v>48596.961760428712</v>
          </cell>
          <cell r="D6">
            <v>41340.659920107733</v>
          </cell>
          <cell r="E6">
            <v>56629.665156396099</v>
          </cell>
          <cell r="F6">
            <v>63646.705153155148</v>
          </cell>
          <cell r="G6">
            <v>40981.551331132097</v>
          </cell>
          <cell r="H6">
            <v>66687.484610806685</v>
          </cell>
          <cell r="I6">
            <v>65770.798987598246</v>
          </cell>
          <cell r="J6">
            <v>82231.40226357065</v>
          </cell>
        </row>
        <row r="7">
          <cell r="A7" t="str">
            <v>Africa, regional</v>
          </cell>
          <cell r="B7">
            <v>41806.338074505809</v>
          </cell>
          <cell r="C7">
            <v>59010.879977075165</v>
          </cell>
          <cell r="D7">
            <v>43613.605288747283</v>
          </cell>
          <cell r="E7">
            <v>49399.698560844445</v>
          </cell>
          <cell r="F7">
            <v>64345.116402565691</v>
          </cell>
          <cell r="G7">
            <v>57098.447013367368</v>
          </cell>
          <cell r="H7">
            <v>123271.01097572259</v>
          </cell>
          <cell r="I7">
            <v>81994.031308541991</v>
          </cell>
          <cell r="J7">
            <v>91337.419594479783</v>
          </cell>
        </row>
        <row r="8">
          <cell r="A8" t="str">
            <v>Albania</v>
          </cell>
          <cell r="B8">
            <v>12038.224630196182</v>
          </cell>
          <cell r="C8">
            <v>12249.621848221512</v>
          </cell>
          <cell r="D8">
            <v>11265.249360387401</v>
          </cell>
          <cell r="E8">
            <v>9862.9773940099167</v>
          </cell>
          <cell r="F8">
            <v>10874.256689574375</v>
          </cell>
          <cell r="G8">
            <v>11450.629033283858</v>
          </cell>
          <cell r="H8">
            <v>9431.8007169365083</v>
          </cell>
          <cell r="I8">
            <v>6590.1046250134104</v>
          </cell>
          <cell r="J8">
            <v>16546.941078627526</v>
          </cell>
        </row>
        <row r="9">
          <cell r="A9" t="str">
            <v>Algeria</v>
          </cell>
          <cell r="B9">
            <v>6558.0043764866687</v>
          </cell>
          <cell r="C9">
            <v>6505.7146672128019</v>
          </cell>
          <cell r="D9">
            <v>4562.1267253764227</v>
          </cell>
          <cell r="E9">
            <v>6021.2028612563381</v>
          </cell>
          <cell r="F9">
            <v>7132.7088611132322</v>
          </cell>
          <cell r="G9">
            <v>5758.2254757808951</v>
          </cell>
          <cell r="H9">
            <v>5910.441908509034</v>
          </cell>
          <cell r="I9">
            <v>5508.482882027457</v>
          </cell>
          <cell r="J9">
            <v>5548.9961806827141</v>
          </cell>
        </row>
        <row r="10">
          <cell r="A10" t="str">
            <v>America, regional</v>
          </cell>
          <cell r="B10">
            <v>9958.8722697078556</v>
          </cell>
          <cell r="C10">
            <v>9890.6599714259755</v>
          </cell>
          <cell r="D10">
            <v>7392.4518827425436</v>
          </cell>
          <cell r="E10">
            <v>12455.039669607235</v>
          </cell>
          <cell r="F10">
            <v>11420.074109194422</v>
          </cell>
          <cell r="G10">
            <v>7471.3728030608527</v>
          </cell>
          <cell r="H10">
            <v>10623.00292148488</v>
          </cell>
          <cell r="I10">
            <v>9525.5619508828822</v>
          </cell>
          <cell r="J10">
            <v>15914.665700306876</v>
          </cell>
        </row>
        <row r="11">
          <cell r="A11" t="str">
            <v>Angola</v>
          </cell>
          <cell r="B11">
            <v>7652.1210984004838</v>
          </cell>
          <cell r="C11">
            <v>7076.2418734556477</v>
          </cell>
          <cell r="D11">
            <v>9663.9166192838711</v>
          </cell>
          <cell r="E11">
            <v>16078.253614617426</v>
          </cell>
          <cell r="F11">
            <v>16611.859680056223</v>
          </cell>
          <cell r="G11">
            <v>12452.620095357635</v>
          </cell>
          <cell r="H11">
            <v>15094.149835792676</v>
          </cell>
          <cell r="I11">
            <v>16438.591126358217</v>
          </cell>
          <cell r="J11">
            <v>12835.796386239326</v>
          </cell>
        </row>
        <row r="12">
          <cell r="A12" t="str">
            <v>Anguilla</v>
          </cell>
          <cell r="B12">
            <v>1006.3228486051047</v>
          </cell>
          <cell r="C12">
            <v>2.0048808853575593</v>
          </cell>
          <cell r="D12">
            <v>311.68382343006232</v>
          </cell>
          <cell r="E12">
            <v>385.5591395619262</v>
          </cell>
          <cell r="F12">
            <v>0</v>
          </cell>
          <cell r="G12">
            <v>0</v>
          </cell>
          <cell r="H12">
            <v>0</v>
          </cell>
        </row>
        <row r="13">
          <cell r="A13" t="str">
            <v>Antigua and Barbuda</v>
          </cell>
          <cell r="B13">
            <v>1519.3386616978783</v>
          </cell>
          <cell r="C13">
            <v>436.18108771301655</v>
          </cell>
          <cell r="D13">
            <v>29.705503440090272</v>
          </cell>
          <cell r="E13">
            <v>113.75529695170931</v>
          </cell>
          <cell r="F13">
            <v>124.8393115346456</v>
          </cell>
          <cell r="G13">
            <v>25.017839711606911</v>
          </cell>
          <cell r="H13">
            <v>212.23192518537815</v>
          </cell>
          <cell r="I13">
            <v>489.55313234431185</v>
          </cell>
          <cell r="J13">
            <v>1320.1784882200113</v>
          </cell>
        </row>
        <row r="14">
          <cell r="A14" t="str">
            <v>Argentina</v>
          </cell>
          <cell r="B14">
            <v>1769.7523045522732</v>
          </cell>
          <cell r="C14">
            <v>4035.655835838199</v>
          </cell>
          <cell r="D14">
            <v>7998.1277494827418</v>
          </cell>
          <cell r="E14">
            <v>2394.5585537106572</v>
          </cell>
          <cell r="F14">
            <v>1572.7695867246703</v>
          </cell>
          <cell r="G14">
            <v>1327.239994047038</v>
          </cell>
          <cell r="H14">
            <v>2089.5529903778202</v>
          </cell>
          <cell r="I14">
            <v>1152.3966541057425</v>
          </cell>
          <cell r="J14">
            <v>6355.5487745270239</v>
          </cell>
        </row>
        <row r="15">
          <cell r="A15" t="str">
            <v>Armenia</v>
          </cell>
          <cell r="B15">
            <v>8680.497740722627</v>
          </cell>
          <cell r="C15">
            <v>13492.773595391012</v>
          </cell>
          <cell r="D15">
            <v>9008.4851440681396</v>
          </cell>
          <cell r="E15">
            <v>14427.010071712926</v>
          </cell>
          <cell r="F15">
            <v>10056.058247705665</v>
          </cell>
          <cell r="G15">
            <v>17491.041497712657</v>
          </cell>
          <cell r="H15">
            <v>13470.83616344264</v>
          </cell>
          <cell r="I15">
            <v>9096.7204585856634</v>
          </cell>
          <cell r="J15">
            <v>6896.7215061614033</v>
          </cell>
        </row>
        <row r="16">
          <cell r="A16" t="str">
            <v>Aruba</v>
          </cell>
          <cell r="B16">
            <v>0</v>
          </cell>
          <cell r="C16">
            <v>0</v>
          </cell>
          <cell r="D16">
            <v>0</v>
          </cell>
          <cell r="E16">
            <v>0</v>
          </cell>
          <cell r="F16">
            <v>0</v>
          </cell>
          <cell r="G16">
            <v>0</v>
          </cell>
          <cell r="H16">
            <v>0</v>
          </cell>
        </row>
        <row r="17">
          <cell r="A17" t="str">
            <v>Asia, regional</v>
          </cell>
          <cell r="B17">
            <v>8391.798908166189</v>
          </cell>
          <cell r="C17">
            <v>6539.4785229180507</v>
          </cell>
          <cell r="D17">
            <v>7513.5431692819502</v>
          </cell>
          <cell r="E17">
            <v>11598.908191992365</v>
          </cell>
          <cell r="F17">
            <v>7556.0622980829139</v>
          </cell>
          <cell r="G17">
            <v>8466.9888125843736</v>
          </cell>
          <cell r="H17">
            <v>12949.356315527959</v>
          </cell>
          <cell r="I17">
            <v>5856.0719494876903</v>
          </cell>
          <cell r="J17">
            <v>7906.076887384731</v>
          </cell>
        </row>
        <row r="18">
          <cell r="A18" t="str">
            <v>Azerbaijan</v>
          </cell>
          <cell r="B18">
            <v>8260.9348664431654</v>
          </cell>
          <cell r="C18">
            <v>9652.9930170189436</v>
          </cell>
          <cell r="D18">
            <v>5651.7269706847183</v>
          </cell>
          <cell r="E18">
            <v>13643.695395812441</v>
          </cell>
          <cell r="F18">
            <v>9590.8006484531234</v>
          </cell>
          <cell r="G18">
            <v>5195.136080259068</v>
          </cell>
          <cell r="H18">
            <v>4327.9709570713949</v>
          </cell>
          <cell r="I18">
            <v>9183.0701343986475</v>
          </cell>
          <cell r="J18">
            <v>3719.0998042370666</v>
          </cell>
        </row>
        <row r="19">
          <cell r="A19" t="str">
            <v>Bahamas</v>
          </cell>
          <cell r="B19">
            <v>0</v>
          </cell>
          <cell r="C19">
            <v>0</v>
          </cell>
          <cell r="D19">
            <v>0</v>
          </cell>
          <cell r="E19">
            <v>0</v>
          </cell>
          <cell r="F19">
            <v>0</v>
          </cell>
          <cell r="G19">
            <v>0</v>
          </cell>
          <cell r="H19">
            <v>0</v>
          </cell>
        </row>
        <row r="20">
          <cell r="A20" t="str">
            <v>Bahrain</v>
          </cell>
          <cell r="B20">
            <v>0</v>
          </cell>
          <cell r="C20">
            <v>0</v>
          </cell>
          <cell r="D20">
            <v>0</v>
          </cell>
          <cell r="E20">
            <v>0</v>
          </cell>
          <cell r="F20">
            <v>0</v>
          </cell>
          <cell r="G20">
            <v>0</v>
          </cell>
          <cell r="H20">
            <v>0</v>
          </cell>
        </row>
        <row r="21">
          <cell r="A21" t="str">
            <v>Bangladesh</v>
          </cell>
          <cell r="B21">
            <v>67882.96890823057</v>
          </cell>
          <cell r="C21">
            <v>61276.186397864796</v>
          </cell>
          <cell r="D21">
            <v>75541.874836669464</v>
          </cell>
          <cell r="E21">
            <v>130264.97937649107</v>
          </cell>
          <cell r="F21">
            <v>127938.23499662799</v>
          </cell>
          <cell r="G21">
            <v>135224.92973646062</v>
          </cell>
          <cell r="H21">
            <v>133026.16729966819</v>
          </cell>
          <cell r="I21">
            <v>158055.58719357802</v>
          </cell>
          <cell r="J21">
            <v>237126.08121743888</v>
          </cell>
        </row>
        <row r="22">
          <cell r="A22" t="str">
            <v>Barbados</v>
          </cell>
          <cell r="B22">
            <v>1587.0916233025678</v>
          </cell>
          <cell r="C22">
            <v>0</v>
          </cell>
          <cell r="D22">
            <v>0</v>
          </cell>
          <cell r="E22">
            <v>0</v>
          </cell>
          <cell r="F22">
            <v>0</v>
          </cell>
          <cell r="G22">
            <v>0</v>
          </cell>
          <cell r="H22">
            <v>0</v>
          </cell>
        </row>
        <row r="23">
          <cell r="A23" t="str">
            <v>Belarus</v>
          </cell>
          <cell r="B23">
            <v>3432.8137131022941</v>
          </cell>
          <cell r="C23">
            <v>2607.3424046587747</v>
          </cell>
          <cell r="D23">
            <v>2222.296024346289</v>
          </cell>
          <cell r="E23">
            <v>3830.8728618702385</v>
          </cell>
          <cell r="F23">
            <v>3238.130300971583</v>
          </cell>
          <cell r="G23">
            <v>2740.4208008617911</v>
          </cell>
          <cell r="H23">
            <v>3771.3452156156723</v>
          </cell>
          <cell r="I23">
            <v>3935.4977108072535</v>
          </cell>
          <cell r="J23">
            <v>3204.848685452771</v>
          </cell>
        </row>
        <row r="24">
          <cell r="A24" t="str">
            <v>Belize</v>
          </cell>
          <cell r="B24">
            <v>1085.3055457439555</v>
          </cell>
          <cell r="C24">
            <v>953.76387077086497</v>
          </cell>
          <cell r="D24">
            <v>1296.3876272427617</v>
          </cell>
          <cell r="E24">
            <v>1863.4259518626272</v>
          </cell>
          <cell r="F24">
            <v>1483.0351852575122</v>
          </cell>
          <cell r="G24">
            <v>2161.7726229543591</v>
          </cell>
          <cell r="H24">
            <v>3584.0108720091353</v>
          </cell>
          <cell r="I24">
            <v>2120.6623413385701</v>
          </cell>
          <cell r="J24">
            <v>1509.8073636750978</v>
          </cell>
        </row>
        <row r="25">
          <cell r="A25" t="str">
            <v>Benin</v>
          </cell>
          <cell r="B25">
            <v>30921.988585302508</v>
          </cell>
          <cell r="C25">
            <v>19087.512217328811</v>
          </cell>
          <cell r="D25">
            <v>16689.083660648714</v>
          </cell>
          <cell r="E25">
            <v>37692.285957314256</v>
          </cell>
          <cell r="F25">
            <v>32474.248173069402</v>
          </cell>
          <cell r="G25">
            <v>20765.476867506357</v>
          </cell>
          <cell r="H25">
            <v>26112.491809275241</v>
          </cell>
          <cell r="I25">
            <v>54725.141033284315</v>
          </cell>
          <cell r="J25">
            <v>30219.585190844478</v>
          </cell>
        </row>
        <row r="26">
          <cell r="A26" t="str">
            <v>Bermuda</v>
          </cell>
          <cell r="B26">
            <v>0</v>
          </cell>
          <cell r="C26">
            <v>0</v>
          </cell>
          <cell r="D26">
            <v>0</v>
          </cell>
          <cell r="E26">
            <v>0</v>
          </cell>
          <cell r="F26">
            <v>0</v>
          </cell>
          <cell r="G26">
            <v>0</v>
          </cell>
          <cell r="H26">
            <v>0</v>
          </cell>
        </row>
        <row r="27">
          <cell r="A27" t="str">
            <v>Bhutan</v>
          </cell>
          <cell r="B27">
            <v>2192.4534816092505</v>
          </cell>
          <cell r="C27">
            <v>4882.8068660724039</v>
          </cell>
          <cell r="D27">
            <v>4498.9314951764445</v>
          </cell>
          <cell r="E27">
            <v>3127.9448769338519</v>
          </cell>
          <cell r="F27">
            <v>3367.9352734944141</v>
          </cell>
          <cell r="G27">
            <v>3279.5666074351507</v>
          </cell>
          <cell r="H27">
            <v>1849.3525181728514</v>
          </cell>
          <cell r="I27">
            <v>4677.57368357204</v>
          </cell>
          <cell r="J27">
            <v>6612.1622631973923</v>
          </cell>
        </row>
        <row r="28">
          <cell r="A28" t="str">
            <v>Bolivia</v>
          </cell>
          <cell r="B28">
            <v>13301.439765979436</v>
          </cell>
          <cell r="C28">
            <v>9583.3895140065124</v>
          </cell>
          <cell r="D28">
            <v>9469.1117382505472</v>
          </cell>
          <cell r="E28">
            <v>16884.095722602335</v>
          </cell>
          <cell r="F28">
            <v>9310.3712875110978</v>
          </cell>
          <cell r="G28">
            <v>22324.225154713436</v>
          </cell>
          <cell r="H28">
            <v>14618.793871169844</v>
          </cell>
          <cell r="I28">
            <v>10632.771314737522</v>
          </cell>
          <cell r="J28">
            <v>9971.0047067653668</v>
          </cell>
        </row>
        <row r="29">
          <cell r="A29" t="str">
            <v>Bosnia and Herzegovina</v>
          </cell>
          <cell r="B29">
            <v>25628.476628418201</v>
          </cell>
          <cell r="C29">
            <v>27275.718057071146</v>
          </cell>
          <cell r="D29">
            <v>26339.188567603975</v>
          </cell>
          <cell r="E29">
            <v>30028.093767252805</v>
          </cell>
          <cell r="F29">
            <v>29773.193106555776</v>
          </cell>
          <cell r="G29">
            <v>25737.057879507294</v>
          </cell>
          <cell r="H29">
            <v>27785.742170981361</v>
          </cell>
          <cell r="I29">
            <v>21285.30955686959</v>
          </cell>
          <cell r="J29">
            <v>14906.864823706086</v>
          </cell>
        </row>
        <row r="30">
          <cell r="A30" t="str">
            <v>Botswana</v>
          </cell>
          <cell r="B30">
            <v>5423.919248804028</v>
          </cell>
          <cell r="C30">
            <v>2845.9006761606493</v>
          </cell>
          <cell r="D30">
            <v>985.33835464785011</v>
          </cell>
          <cell r="E30">
            <v>2418.270722204169</v>
          </cell>
          <cell r="F30">
            <v>3375.425607314708</v>
          </cell>
          <cell r="G30">
            <v>1573.9598894889721</v>
          </cell>
          <cell r="H30">
            <v>1564.8072480822043</v>
          </cell>
          <cell r="I30">
            <v>2982.0885904747784</v>
          </cell>
          <cell r="J30">
            <v>1811.5167832003447</v>
          </cell>
        </row>
        <row r="31">
          <cell r="A31" t="str">
            <v>Brazil</v>
          </cell>
          <cell r="B31">
            <v>5322.8296357731406</v>
          </cell>
          <cell r="C31">
            <v>16789.429895737634</v>
          </cell>
          <cell r="D31">
            <v>15544.106074551722</v>
          </cell>
          <cell r="E31">
            <v>11429.883406093642</v>
          </cell>
          <cell r="F31">
            <v>3796.1487597143491</v>
          </cell>
          <cell r="G31">
            <v>29727.974976131776</v>
          </cell>
          <cell r="H31">
            <v>10686.936165493697</v>
          </cell>
          <cell r="I31">
            <v>24675.177964467995</v>
          </cell>
          <cell r="J31">
            <v>7073.7987493818955</v>
          </cell>
        </row>
        <row r="32">
          <cell r="A32" t="str">
            <v>British Virgin Islands</v>
          </cell>
          <cell r="B32">
            <v>0</v>
          </cell>
          <cell r="C32">
            <v>0</v>
          </cell>
          <cell r="D32">
            <v>0</v>
          </cell>
          <cell r="E32">
            <v>0</v>
          </cell>
          <cell r="F32">
            <v>0</v>
          </cell>
          <cell r="G32">
            <v>0</v>
          </cell>
          <cell r="H32">
            <v>0</v>
          </cell>
        </row>
        <row r="33">
          <cell r="A33" t="str">
            <v>Brunei Darussalam</v>
          </cell>
          <cell r="B33">
            <v>0</v>
          </cell>
          <cell r="C33">
            <v>0</v>
          </cell>
          <cell r="D33">
            <v>0</v>
          </cell>
          <cell r="E33">
            <v>0</v>
          </cell>
          <cell r="F33">
            <v>0</v>
          </cell>
          <cell r="G33">
            <v>0</v>
          </cell>
          <cell r="H33">
            <v>0</v>
          </cell>
        </row>
        <row r="34">
          <cell r="A34" t="str">
            <v>Burkina Faso</v>
          </cell>
          <cell r="B34">
            <v>49952.389115712838</v>
          </cell>
          <cell r="C34">
            <v>45101.721040224576</v>
          </cell>
          <cell r="D34">
            <v>38146.833950988024</v>
          </cell>
          <cell r="E34">
            <v>49223.067904538024</v>
          </cell>
          <cell r="F34">
            <v>58949.643192271367</v>
          </cell>
          <cell r="G34">
            <v>59940.698941554991</v>
          </cell>
          <cell r="H34">
            <v>76401.764673356025</v>
          </cell>
          <cell r="I34">
            <v>48263.539960460301</v>
          </cell>
          <cell r="J34">
            <v>75680.50711628409</v>
          </cell>
        </row>
        <row r="35">
          <cell r="A35" t="str">
            <v>Burundi</v>
          </cell>
          <cell r="B35">
            <v>30719.900329178025</v>
          </cell>
          <cell r="C35">
            <v>22761.58011207464</v>
          </cell>
          <cell r="D35">
            <v>21361.280211289934</v>
          </cell>
          <cell r="E35">
            <v>30436.284508395653</v>
          </cell>
          <cell r="F35">
            <v>25598.382103104359</v>
          </cell>
          <cell r="G35">
            <v>20664.017636113909</v>
          </cell>
          <cell r="H35">
            <v>18340.633073322493</v>
          </cell>
          <cell r="I35">
            <v>18943.540170062595</v>
          </cell>
          <cell r="J35">
            <v>26541.793707154528</v>
          </cell>
        </row>
        <row r="36">
          <cell r="A36" t="str">
            <v>Cape Verde</v>
          </cell>
          <cell r="B36">
            <v>8416.0165247125442</v>
          </cell>
          <cell r="C36">
            <v>3516.9395222626431</v>
          </cell>
          <cell r="D36">
            <v>2588.9823782304125</v>
          </cell>
          <cell r="E36">
            <v>3388.5872862349679</v>
          </cell>
          <cell r="F36">
            <v>5660.3706460642825</v>
          </cell>
          <cell r="G36">
            <v>4625.598215856442</v>
          </cell>
          <cell r="H36">
            <v>4314.8358201665087</v>
          </cell>
          <cell r="I36">
            <v>3112.4793983780096</v>
          </cell>
          <cell r="J36">
            <v>2707.4427490933749</v>
          </cell>
        </row>
        <row r="37">
          <cell r="A37" t="str">
            <v>Cambodia</v>
          </cell>
          <cell r="B37">
            <v>15867.92878099092</v>
          </cell>
          <cell r="C37">
            <v>16763.159782455088</v>
          </cell>
          <cell r="D37">
            <v>10740.509510880218</v>
          </cell>
          <cell r="E37">
            <v>19690.558938402886</v>
          </cell>
          <cell r="F37">
            <v>20487.187016272172</v>
          </cell>
          <cell r="G37">
            <v>13456.310418168765</v>
          </cell>
          <cell r="H37">
            <v>14710.587713074872</v>
          </cell>
          <cell r="I37">
            <v>10712.10443113837</v>
          </cell>
          <cell r="J37">
            <v>14937.31062846587</v>
          </cell>
        </row>
        <row r="38">
          <cell r="A38" t="str">
            <v>Cameroon</v>
          </cell>
          <cell r="B38">
            <v>22722.799937436292</v>
          </cell>
          <cell r="C38">
            <v>25067.78863298209</v>
          </cell>
          <cell r="D38">
            <v>25939.95990695426</v>
          </cell>
          <cell r="E38">
            <v>38244.126323885299</v>
          </cell>
          <cell r="F38">
            <v>40189.873870970434</v>
          </cell>
          <cell r="G38">
            <v>27048.451868774537</v>
          </cell>
          <cell r="H38">
            <v>29419.938058513966</v>
          </cell>
          <cell r="I38">
            <v>205579.71536167839</v>
          </cell>
          <cell r="J38">
            <v>45912.39768691139</v>
          </cell>
        </row>
        <row r="39">
          <cell r="A39" t="str">
            <v>Cayman Islands</v>
          </cell>
          <cell r="B39">
            <v>0</v>
          </cell>
          <cell r="C39">
            <v>0</v>
          </cell>
          <cell r="D39">
            <v>0</v>
          </cell>
          <cell r="E39">
            <v>0</v>
          </cell>
          <cell r="F39">
            <v>0</v>
          </cell>
          <cell r="G39">
            <v>0</v>
          </cell>
          <cell r="H39">
            <v>0</v>
          </cell>
        </row>
        <row r="40">
          <cell r="A40" t="str">
            <v>Central African Republic</v>
          </cell>
          <cell r="B40">
            <v>13373.710932957947</v>
          </cell>
          <cell r="C40">
            <v>14079.819615785311</v>
          </cell>
          <cell r="D40">
            <v>10649.847170322566</v>
          </cell>
          <cell r="E40">
            <v>8891.6964738899624</v>
          </cell>
          <cell r="F40">
            <v>28906.817859348837</v>
          </cell>
          <cell r="G40">
            <v>20169.193823226622</v>
          </cell>
          <cell r="H40">
            <v>36923.944157746708</v>
          </cell>
          <cell r="I40">
            <v>51320.09453777202</v>
          </cell>
          <cell r="J40">
            <v>35629.136993374843</v>
          </cell>
        </row>
        <row r="41">
          <cell r="A41" t="str">
            <v>Central Asia, regional</v>
          </cell>
          <cell r="B41">
            <v>3907.0304608016586</v>
          </cell>
          <cell r="C41">
            <v>2632.6885730632334</v>
          </cell>
          <cell r="D41">
            <v>1911.3460574608091</v>
          </cell>
          <cell r="E41">
            <v>3682.5014926200838</v>
          </cell>
          <cell r="F41">
            <v>2300.0675977490987</v>
          </cell>
          <cell r="G41">
            <v>4374.302994939284</v>
          </cell>
          <cell r="H41">
            <v>3173.8300995221193</v>
          </cell>
          <cell r="I41">
            <v>2475.4665464784589</v>
          </cell>
          <cell r="J41">
            <v>2657.0956470931937</v>
          </cell>
        </row>
        <row r="42">
          <cell r="A42" t="str">
            <v>Chad</v>
          </cell>
          <cell r="B42">
            <v>19446.118191241581</v>
          </cell>
          <cell r="C42">
            <v>18946.265430071933</v>
          </cell>
          <cell r="D42">
            <v>18019.730958674332</v>
          </cell>
          <cell r="E42">
            <v>24776.861157845582</v>
          </cell>
          <cell r="F42">
            <v>21205.767211667237</v>
          </cell>
          <cell r="G42">
            <v>82484.026734717016</v>
          </cell>
          <cell r="H42">
            <v>62933.255063621771</v>
          </cell>
          <cell r="I42">
            <v>58871.100100711876</v>
          </cell>
          <cell r="J42">
            <v>45226.839959555859</v>
          </cell>
        </row>
        <row r="43">
          <cell r="A43" t="str">
            <v>Chile</v>
          </cell>
          <cell r="B43">
            <v>2293.5618307999262</v>
          </cell>
          <cell r="C43">
            <v>8170.6216525840273</v>
          </cell>
          <cell r="D43">
            <v>928.6745842968362</v>
          </cell>
          <cell r="E43">
            <v>2006.4896012663019</v>
          </cell>
          <cell r="F43">
            <v>4033.4421524293693</v>
          </cell>
          <cell r="G43">
            <v>1432.7463147910203</v>
          </cell>
          <cell r="H43">
            <v>1700.1872326664229</v>
          </cell>
          <cell r="I43">
            <v>816.65438852222132</v>
          </cell>
          <cell r="J43">
            <v>0</v>
          </cell>
        </row>
        <row r="44">
          <cell r="A44" t="str">
            <v>China</v>
          </cell>
          <cell r="B44">
            <v>20510.120097266408</v>
          </cell>
          <cell r="C44">
            <v>32880.135191052796</v>
          </cell>
          <cell r="D44">
            <v>24852.912005502236</v>
          </cell>
          <cell r="E44">
            <v>24386.321702360674</v>
          </cell>
          <cell r="F44">
            <v>11191.018896870624</v>
          </cell>
          <cell r="G44">
            <v>11729.33655327324</v>
          </cell>
          <cell r="H44">
            <v>19442.250369280355</v>
          </cell>
          <cell r="I44">
            <v>11283.729294789315</v>
          </cell>
          <cell r="J44">
            <v>16888.848817566748</v>
          </cell>
        </row>
        <row r="45">
          <cell r="A45" t="str">
            <v>Chinese Taipei</v>
          </cell>
          <cell r="B45">
            <v>0</v>
          </cell>
          <cell r="C45">
            <v>0</v>
          </cell>
          <cell r="D45">
            <v>0</v>
          </cell>
          <cell r="E45">
            <v>0</v>
          </cell>
          <cell r="F45">
            <v>0</v>
          </cell>
          <cell r="G45">
            <v>0</v>
          </cell>
          <cell r="H45">
            <v>0</v>
          </cell>
        </row>
        <row r="46">
          <cell r="A46" t="str">
            <v>Colombia</v>
          </cell>
          <cell r="B46">
            <v>8376.5495642956012</v>
          </cell>
          <cell r="C46">
            <v>6983.2731483205062</v>
          </cell>
          <cell r="D46">
            <v>5194.2398338774219</v>
          </cell>
          <cell r="E46">
            <v>10058.75150234676</v>
          </cell>
          <cell r="F46">
            <v>7745.8227435787758</v>
          </cell>
          <cell r="G46">
            <v>7779.388925328667</v>
          </cell>
          <cell r="H46">
            <v>11523.658855693733</v>
          </cell>
          <cell r="I46">
            <v>7490.0603181831275</v>
          </cell>
          <cell r="J46">
            <v>10908.53001286972</v>
          </cell>
        </row>
        <row r="47">
          <cell r="A47" t="str">
            <v>Comoros</v>
          </cell>
          <cell r="B47">
            <v>2502.1440766587789</v>
          </cell>
          <cell r="C47">
            <v>2333.233618501069</v>
          </cell>
          <cell r="D47">
            <v>4515.9312914181255</v>
          </cell>
          <cell r="E47">
            <v>12480.154052992437</v>
          </cell>
          <cell r="F47">
            <v>4026.2598983609632</v>
          </cell>
          <cell r="G47">
            <v>3444.6678974646993</v>
          </cell>
          <cell r="H47">
            <v>2750.1465437877873</v>
          </cell>
          <cell r="I47">
            <v>3732.0699318563702</v>
          </cell>
          <cell r="J47">
            <v>3959.7424312414996</v>
          </cell>
        </row>
        <row r="48">
          <cell r="A48" t="str">
            <v>Congo</v>
          </cell>
          <cell r="B48">
            <v>9327.6850191096491</v>
          </cell>
          <cell r="C48">
            <v>6742.3142181539206</v>
          </cell>
          <cell r="D48">
            <v>6414.2698795270944</v>
          </cell>
          <cell r="E48">
            <v>7666.5775540373461</v>
          </cell>
          <cell r="F48">
            <v>5491.6720589048928</v>
          </cell>
          <cell r="G48">
            <v>5583.7521257906783</v>
          </cell>
          <cell r="H48">
            <v>5742.7508529355091</v>
          </cell>
          <cell r="I48">
            <v>6106.695268327765</v>
          </cell>
          <cell r="J48">
            <v>8312.7679558659984</v>
          </cell>
        </row>
        <row r="49">
          <cell r="A49" t="str">
            <v>Cook Islands</v>
          </cell>
          <cell r="B49">
            <v>35.816817323168742</v>
          </cell>
          <cell r="C49">
            <v>197.75484857662872</v>
          </cell>
          <cell r="D49">
            <v>105.12559093360602</v>
          </cell>
          <cell r="E49">
            <v>69.691143402646262</v>
          </cell>
          <cell r="F49">
            <v>210.49135786145482</v>
          </cell>
          <cell r="G49">
            <v>297.67671979485323</v>
          </cell>
          <cell r="H49">
            <v>265.07940661516488</v>
          </cell>
          <cell r="I49">
            <v>803.73530744821437</v>
          </cell>
          <cell r="J49">
            <v>103.24792512659843</v>
          </cell>
        </row>
        <row r="50">
          <cell r="A50" t="str">
            <v>Costa Rica</v>
          </cell>
          <cell r="B50">
            <v>920.4834221763017</v>
          </cell>
          <cell r="C50">
            <v>1119.3324429969605</v>
          </cell>
          <cell r="D50">
            <v>773.73337978371592</v>
          </cell>
          <cell r="E50">
            <v>1382.1850420536568</v>
          </cell>
          <cell r="F50">
            <v>1126.6977047161947</v>
          </cell>
          <cell r="G50">
            <v>2214.9767259797704</v>
          </cell>
          <cell r="H50">
            <v>2686.9905165975301</v>
          </cell>
          <cell r="I50">
            <v>2248.0196519077303</v>
          </cell>
          <cell r="J50">
            <v>2441.1937450073369</v>
          </cell>
        </row>
        <row r="51">
          <cell r="A51" t="str">
            <v>Ivory Coast</v>
          </cell>
          <cell r="B51">
            <v>36815.240264298423</v>
          </cell>
          <cell r="C51">
            <v>48074.700227322792</v>
          </cell>
          <cell r="D51">
            <v>44237.221526865018</v>
          </cell>
          <cell r="E51">
            <v>41315.921943365654</v>
          </cell>
          <cell r="F51">
            <v>53899.471967701247</v>
          </cell>
          <cell r="G51">
            <v>49430.934925659836</v>
          </cell>
          <cell r="H51">
            <v>52200.699267584219</v>
          </cell>
          <cell r="I51">
            <v>101291.42585626885</v>
          </cell>
          <cell r="J51">
            <v>54839.029571740211</v>
          </cell>
        </row>
        <row r="52">
          <cell r="A52" t="str">
            <v>Croatia</v>
          </cell>
          <cell r="B52">
            <v>13023.063336622279</v>
          </cell>
          <cell r="C52">
            <v>0</v>
          </cell>
          <cell r="D52">
            <v>0</v>
          </cell>
          <cell r="E52">
            <v>0</v>
          </cell>
          <cell r="F52">
            <v>0</v>
          </cell>
          <cell r="G52">
            <v>0</v>
          </cell>
          <cell r="H52">
            <v>0</v>
          </cell>
        </row>
        <row r="53">
          <cell r="A53" t="str">
            <v>Cuba</v>
          </cell>
          <cell r="B53">
            <v>4514.0497833075415</v>
          </cell>
          <cell r="C53">
            <v>1820.0385478560042</v>
          </cell>
          <cell r="D53">
            <v>1235.9777876628391</v>
          </cell>
          <cell r="E53">
            <v>3104.8378194355769</v>
          </cell>
          <cell r="F53">
            <v>1553.6217604413259</v>
          </cell>
          <cell r="G53">
            <v>2113.3690681989283</v>
          </cell>
          <cell r="H53">
            <v>2105.78333388998</v>
          </cell>
          <cell r="I53">
            <v>2997.8644493827201</v>
          </cell>
          <cell r="J53">
            <v>1916.4005224606683</v>
          </cell>
        </row>
        <row r="54">
          <cell r="A54" t="str">
            <v>Cyprus</v>
          </cell>
          <cell r="B54">
            <v>0</v>
          </cell>
          <cell r="C54">
            <v>0</v>
          </cell>
          <cell r="D54">
            <v>0</v>
          </cell>
          <cell r="E54">
            <v>0</v>
          </cell>
          <cell r="F54">
            <v>0</v>
          </cell>
          <cell r="G54">
            <v>0</v>
          </cell>
          <cell r="H54">
            <v>0</v>
          </cell>
        </row>
        <row r="55">
          <cell r="A55" t="str">
            <v>Democratic People's Republic of Korea</v>
          </cell>
          <cell r="B55">
            <v>3824.3726453678596</v>
          </cell>
          <cell r="C55">
            <v>4057.6506121749758</v>
          </cell>
          <cell r="D55">
            <v>2559.2426296273566</v>
          </cell>
          <cell r="E55">
            <v>4360.7164965674865</v>
          </cell>
          <cell r="F55">
            <v>4379.3783466090063</v>
          </cell>
          <cell r="G55">
            <v>3527.3095746979398</v>
          </cell>
          <cell r="H55">
            <v>3174.8833873312988</v>
          </cell>
          <cell r="I55">
            <v>5376.9306411414809</v>
          </cell>
          <cell r="J55">
            <v>4981.7093715351702</v>
          </cell>
        </row>
        <row r="56">
          <cell r="A56" t="str">
            <v>Democratic Republic of the Congo</v>
          </cell>
          <cell r="B56">
            <v>103188.15733358641</v>
          </cell>
          <cell r="C56">
            <v>95692.809206797523</v>
          </cell>
          <cell r="D56">
            <v>76072.479376637697</v>
          </cell>
          <cell r="E56">
            <v>124505.44535908602</v>
          </cell>
          <cell r="F56">
            <v>130705.50115690968</v>
          </cell>
          <cell r="G56">
            <v>111872.29179632493</v>
          </cell>
          <cell r="H56">
            <v>102221.07125543499</v>
          </cell>
          <cell r="I56">
            <v>99768.388670386194</v>
          </cell>
          <cell r="J56">
            <v>139728.41025366122</v>
          </cell>
        </row>
        <row r="57">
          <cell r="A57" t="str">
            <v>Djibouti</v>
          </cell>
          <cell r="B57">
            <v>2287.377949557585</v>
          </cell>
          <cell r="C57">
            <v>3017.29428910972</v>
          </cell>
          <cell r="D57">
            <v>2744.0648776618796</v>
          </cell>
          <cell r="E57">
            <v>4882.1815752672665</v>
          </cell>
          <cell r="F57">
            <v>5213.1279000545464</v>
          </cell>
          <cell r="G57">
            <v>3245.859882444</v>
          </cell>
          <cell r="H57">
            <v>3660.5840137552705</v>
          </cell>
          <cell r="I57">
            <v>4089.9570098562267</v>
          </cell>
          <cell r="J57">
            <v>6231.8817499487695</v>
          </cell>
        </row>
        <row r="58">
          <cell r="A58" t="str">
            <v>Dominica</v>
          </cell>
          <cell r="B58">
            <v>2901.7888620824206</v>
          </cell>
          <cell r="C58">
            <v>1225.4497403564449</v>
          </cell>
          <cell r="D58">
            <v>384.02106298691149</v>
          </cell>
          <cell r="E58">
            <v>1050.8845946131844</v>
          </cell>
          <cell r="F58">
            <v>468.92465085471019</v>
          </cell>
          <cell r="G58">
            <v>1913.5152959799307</v>
          </cell>
          <cell r="H58">
            <v>1524.2878109644084</v>
          </cell>
          <cell r="I58">
            <v>2215.9987409021965</v>
          </cell>
          <cell r="J58">
            <v>2016.1483251579032</v>
          </cell>
        </row>
        <row r="59">
          <cell r="A59" t="str">
            <v>Dominican Republic</v>
          </cell>
          <cell r="B59">
            <v>11869.765152290418</v>
          </cell>
          <cell r="C59">
            <v>4982.0448546495154</v>
          </cell>
          <cell r="D59">
            <v>5669.0654013906733</v>
          </cell>
          <cell r="E59">
            <v>7146.0873022391852</v>
          </cell>
          <cell r="F59">
            <v>5808.6977900319525</v>
          </cell>
          <cell r="G59">
            <v>3824.1936836668451</v>
          </cell>
          <cell r="H59">
            <v>5109.3043091928357</v>
          </cell>
          <cell r="I59">
            <v>3821.8337827900414</v>
          </cell>
          <cell r="J59">
            <v>5137.5016170575282</v>
          </cell>
        </row>
        <row r="60">
          <cell r="A60" t="str">
            <v>Ecuador</v>
          </cell>
          <cell r="B60">
            <v>4244.7473788742218</v>
          </cell>
          <cell r="C60">
            <v>4352.6959765859192</v>
          </cell>
          <cell r="D60">
            <v>3807.4387748398876</v>
          </cell>
          <cell r="E60">
            <v>4705.7490739649702</v>
          </cell>
          <cell r="F60">
            <v>3055.5580675475576</v>
          </cell>
          <cell r="G60">
            <v>16465.51858672237</v>
          </cell>
          <cell r="H60">
            <v>7415.3956846307437</v>
          </cell>
          <cell r="I60">
            <v>6523.6198079499518</v>
          </cell>
          <cell r="J60">
            <v>14415.7824497069</v>
          </cell>
        </row>
        <row r="61">
          <cell r="A61" t="str">
            <v>Egypt</v>
          </cell>
          <cell r="B61">
            <v>18827.159703720728</v>
          </cell>
          <cell r="C61">
            <v>13057.113350118694</v>
          </cell>
          <cell r="D61">
            <v>55442.132057926618</v>
          </cell>
          <cell r="E61">
            <v>12410.170656489739</v>
          </cell>
          <cell r="F61">
            <v>33315.20085802734</v>
          </cell>
          <cell r="G61">
            <v>35518.043132673069</v>
          </cell>
          <cell r="H61">
            <v>32814.728474157229</v>
          </cell>
          <cell r="I61">
            <v>21615.924165218159</v>
          </cell>
          <cell r="J61">
            <v>29747.956957305167</v>
          </cell>
        </row>
        <row r="62">
          <cell r="A62" t="str">
            <v>El Salvador</v>
          </cell>
          <cell r="B62">
            <v>7626.6843289004883</v>
          </cell>
          <cell r="C62">
            <v>3883.6589362565537</v>
          </cell>
          <cell r="D62">
            <v>2237.2890765176958</v>
          </cell>
          <cell r="E62">
            <v>4967.0682288202424</v>
          </cell>
          <cell r="F62">
            <v>1947.4628944162964</v>
          </cell>
          <cell r="G62">
            <v>2049.1642911417011</v>
          </cell>
          <cell r="H62">
            <v>2698.5950992703688</v>
          </cell>
          <cell r="I62">
            <v>2584.6419883639919</v>
          </cell>
          <cell r="J62">
            <v>5096.546439793814</v>
          </cell>
        </row>
        <row r="63">
          <cell r="A63" t="str">
            <v>Equatorial Guinea</v>
          </cell>
          <cell r="B63">
            <v>851.36771099060206</v>
          </cell>
          <cell r="C63">
            <v>525.80578852817064</v>
          </cell>
          <cell r="D63">
            <v>394.3373613974033</v>
          </cell>
          <cell r="E63">
            <v>304.52507377538768</v>
          </cell>
          <cell r="F63">
            <v>256.12215461785092</v>
          </cell>
          <cell r="G63">
            <v>292.5294175098897</v>
          </cell>
          <cell r="H63">
            <v>360.45060723828982</v>
          </cell>
          <cell r="I63">
            <v>306.14640524098007</v>
          </cell>
          <cell r="J63">
            <v>657.76313188943902</v>
          </cell>
        </row>
        <row r="64">
          <cell r="A64" t="str">
            <v>Eritrea</v>
          </cell>
          <cell r="B64">
            <v>10543.204228297287</v>
          </cell>
          <cell r="C64">
            <v>7743.1832254677483</v>
          </cell>
          <cell r="D64">
            <v>4268.1969832026316</v>
          </cell>
          <cell r="E64">
            <v>7494.5324693067951</v>
          </cell>
          <cell r="F64">
            <v>6345.3904265937281</v>
          </cell>
          <cell r="G64">
            <v>3529.3649838603856</v>
          </cell>
          <cell r="H64">
            <v>4182.9556443039428</v>
          </cell>
          <cell r="I64">
            <v>3967.3828678659365</v>
          </cell>
          <cell r="J64">
            <v>6666.1099523712091</v>
          </cell>
        </row>
        <row r="65">
          <cell r="A65" t="str">
            <v>Ethiopia</v>
          </cell>
          <cell r="B65">
            <v>127336.45815969763</v>
          </cell>
          <cell r="C65">
            <v>135488.41894044331</v>
          </cell>
          <cell r="D65">
            <v>103995.91385079628</v>
          </cell>
          <cell r="E65">
            <v>200370.48723337901</v>
          </cell>
          <cell r="F65">
            <v>188054.76821767364</v>
          </cell>
          <cell r="G65">
            <v>130648.48823134246</v>
          </cell>
          <cell r="H65">
            <v>189132.26727828893</v>
          </cell>
          <cell r="I65">
            <v>170829.92699789404</v>
          </cell>
          <cell r="J65">
            <v>347014.36563901644</v>
          </cell>
        </row>
        <row r="66">
          <cell r="A66" t="str">
            <v>Europe, regional</v>
          </cell>
          <cell r="B66">
            <v>60098.240030292989</v>
          </cell>
          <cell r="C66">
            <v>30482.421648874042</v>
          </cell>
          <cell r="D66">
            <v>26807.646289446107</v>
          </cell>
          <cell r="E66">
            <v>43198.921395137382</v>
          </cell>
          <cell r="F66">
            <v>29622.916224374279</v>
          </cell>
          <cell r="G66">
            <v>36738.281441093408</v>
          </cell>
          <cell r="H66">
            <v>38107.762287288904</v>
          </cell>
          <cell r="I66">
            <v>40915.021424015518</v>
          </cell>
          <cell r="J66">
            <v>37631.947192805397</v>
          </cell>
        </row>
        <row r="67">
          <cell r="A67" t="str">
            <v>Far East Asia, regional</v>
          </cell>
          <cell r="B67">
            <v>1263.6543452815781</v>
          </cell>
          <cell r="C67">
            <v>2142.208366732104</v>
          </cell>
          <cell r="D67">
            <v>1780.7437892456971</v>
          </cell>
          <cell r="E67">
            <v>3459.8696564633551</v>
          </cell>
          <cell r="F67">
            <v>6440.4822430917538</v>
          </cell>
          <cell r="G67">
            <v>5026.9249938399407</v>
          </cell>
          <cell r="H67">
            <v>4049.1365284457033</v>
          </cell>
          <cell r="I67">
            <v>5785.1765035362714</v>
          </cell>
          <cell r="J67">
            <v>8376.5913031091404</v>
          </cell>
        </row>
        <row r="68">
          <cell r="A68" t="str">
            <v>Fiji</v>
          </cell>
          <cell r="B68">
            <v>1434.5184308770222</v>
          </cell>
          <cell r="C68">
            <v>868.37790453125558</v>
          </cell>
          <cell r="D68">
            <v>1154.9165021369236</v>
          </cell>
          <cell r="E68">
            <v>1947.7870452775426</v>
          </cell>
          <cell r="F68">
            <v>1511.4209248763345</v>
          </cell>
          <cell r="G68">
            <v>2510.1177837774953</v>
          </cell>
          <cell r="H68">
            <v>2056.8207859080217</v>
          </cell>
          <cell r="I68">
            <v>4398.8823374207795</v>
          </cell>
          <cell r="J68">
            <v>2026.7631974547025</v>
          </cell>
        </row>
        <row r="69">
          <cell r="A69" t="str">
            <v>French Polynesia</v>
          </cell>
          <cell r="B69">
            <v>0</v>
          </cell>
          <cell r="C69">
            <v>0</v>
          </cell>
          <cell r="D69">
            <v>0</v>
          </cell>
          <cell r="E69">
            <v>0</v>
          </cell>
          <cell r="F69">
            <v>0</v>
          </cell>
          <cell r="G69">
            <v>0</v>
          </cell>
          <cell r="H69">
            <v>0</v>
          </cell>
        </row>
        <row r="70">
          <cell r="A70" t="str">
            <v>Gabon</v>
          </cell>
          <cell r="B70">
            <v>2169.3932639055915</v>
          </cell>
          <cell r="C70">
            <v>1090.217174964245</v>
          </cell>
          <cell r="D70">
            <v>858.24394858708183</v>
          </cell>
          <cell r="E70">
            <v>1087.7059910140313</v>
          </cell>
          <cell r="F70">
            <v>979.97609682973541</v>
          </cell>
          <cell r="G70">
            <v>1225.6928744215979</v>
          </cell>
          <cell r="H70">
            <v>1552.5130201411234</v>
          </cell>
          <cell r="I70">
            <v>1307.6951423567295</v>
          </cell>
          <cell r="J70">
            <v>990.53550517325448</v>
          </cell>
        </row>
        <row r="71">
          <cell r="A71" t="str">
            <v>Gambia</v>
          </cell>
          <cell r="B71">
            <v>6615.2848906122326</v>
          </cell>
          <cell r="C71">
            <v>6666.7451419279487</v>
          </cell>
          <cell r="D71">
            <v>6035.8335619777563</v>
          </cell>
          <cell r="E71">
            <v>7532.8980090915529</v>
          </cell>
          <cell r="F71">
            <v>7299.3376770496434</v>
          </cell>
          <cell r="G71">
            <v>4512.4927609836159</v>
          </cell>
          <cell r="H71">
            <v>6137.515899205885</v>
          </cell>
          <cell r="I71">
            <v>25815.589837987787</v>
          </cell>
          <cell r="J71">
            <v>13004.89675731215</v>
          </cell>
        </row>
        <row r="72">
          <cell r="A72" t="str">
            <v>Georgia</v>
          </cell>
          <cell r="B72">
            <v>26799.854230278001</v>
          </cell>
          <cell r="C72">
            <v>21488.39444340843</v>
          </cell>
          <cell r="D72">
            <v>19956.482051309667</v>
          </cell>
          <cell r="E72">
            <v>27919.372659202414</v>
          </cell>
          <cell r="F72">
            <v>21233.865432461778</v>
          </cell>
          <cell r="G72">
            <v>18921.098643564161</v>
          </cell>
          <cell r="H72">
            <v>21870.263781408037</v>
          </cell>
          <cell r="I72">
            <v>21609.575165574726</v>
          </cell>
          <cell r="J72">
            <v>23006.486806986741</v>
          </cell>
        </row>
        <row r="73">
          <cell r="A73" t="str">
            <v>Ghana</v>
          </cell>
          <cell r="B73">
            <v>57825.443603379252</v>
          </cell>
          <cell r="C73">
            <v>67788.747485699059</v>
          </cell>
          <cell r="D73">
            <v>60268.026110204875</v>
          </cell>
          <cell r="E73">
            <v>68447.203971276409</v>
          </cell>
          <cell r="F73">
            <v>62984.673570841282</v>
          </cell>
          <cell r="G73">
            <v>106076.39429729225</v>
          </cell>
          <cell r="H73">
            <v>161102.29318414349</v>
          </cell>
          <cell r="I73">
            <v>113140.94167837988</v>
          </cell>
          <cell r="J73">
            <v>44841.391775698125</v>
          </cell>
        </row>
        <row r="74">
          <cell r="A74" t="str">
            <v>Gibraltar</v>
          </cell>
          <cell r="B74">
            <v>0</v>
          </cell>
          <cell r="C74">
            <v>0</v>
          </cell>
          <cell r="D74">
            <v>0</v>
          </cell>
          <cell r="E74">
            <v>0</v>
          </cell>
          <cell r="F74">
            <v>0</v>
          </cell>
          <cell r="G74">
            <v>0</v>
          </cell>
          <cell r="H74">
            <v>0</v>
          </cell>
        </row>
        <row r="75">
          <cell r="A75" t="str">
            <v>Grenada</v>
          </cell>
          <cell r="B75">
            <v>2002.5856570654939</v>
          </cell>
          <cell r="C75">
            <v>437.85555846938723</v>
          </cell>
          <cell r="D75">
            <v>377.48964800974323</v>
          </cell>
          <cell r="E75">
            <v>2587.2514505127756</v>
          </cell>
          <cell r="F75">
            <v>3216.1591855095717</v>
          </cell>
          <cell r="G75">
            <v>3904.1753588739625</v>
          </cell>
          <cell r="H75">
            <v>4518.8451419564981</v>
          </cell>
          <cell r="I75">
            <v>3036.8996445099287</v>
          </cell>
          <cell r="J75">
            <v>4514.5141861208695</v>
          </cell>
        </row>
        <row r="76">
          <cell r="A76" t="str">
            <v>Guatemala</v>
          </cell>
          <cell r="B76">
            <v>5650.3421649344527</v>
          </cell>
          <cell r="C76">
            <v>5412.8315663274125</v>
          </cell>
          <cell r="D76">
            <v>3375.187965638705</v>
          </cell>
          <cell r="E76">
            <v>5080.076344809273</v>
          </cell>
          <cell r="F76">
            <v>5076.6109240865708</v>
          </cell>
          <cell r="G76">
            <v>3850.7577217060507</v>
          </cell>
          <cell r="H76">
            <v>3630.6765195680091</v>
          </cell>
          <cell r="I76">
            <v>5927.5955098758877</v>
          </cell>
          <cell r="J76">
            <v>4227.871053795724</v>
          </cell>
        </row>
        <row r="77">
          <cell r="A77" t="str">
            <v>Guinea</v>
          </cell>
          <cell r="B77">
            <v>12645.745914728146</v>
          </cell>
          <cell r="C77">
            <v>21905.879209891205</v>
          </cell>
          <cell r="D77">
            <v>38426.335146214653</v>
          </cell>
          <cell r="E77">
            <v>18700.036303951907</v>
          </cell>
          <cell r="F77">
            <v>27517.542067199403</v>
          </cell>
          <cell r="G77">
            <v>33487.984547864668</v>
          </cell>
          <cell r="H77">
            <v>45353.252034594363</v>
          </cell>
          <cell r="I77">
            <v>34367.96198415431</v>
          </cell>
          <cell r="J77">
            <v>28392.025886120784</v>
          </cell>
        </row>
        <row r="78">
          <cell r="A78" t="str">
            <v>Guinea-Bissau</v>
          </cell>
          <cell r="B78">
            <v>14354.604241958785</v>
          </cell>
          <cell r="C78">
            <v>5481.0004624985522</v>
          </cell>
          <cell r="D78">
            <v>3296.3442617903283</v>
          </cell>
          <cell r="E78">
            <v>6957.3775735252511</v>
          </cell>
          <cell r="F78">
            <v>7733.3620031512301</v>
          </cell>
          <cell r="G78">
            <v>6569.4721621229119</v>
          </cell>
          <cell r="H78">
            <v>8478.7295383081364</v>
          </cell>
          <cell r="I78">
            <v>11007.526882388516</v>
          </cell>
          <cell r="J78">
            <v>13906.574456201672</v>
          </cell>
        </row>
        <row r="79">
          <cell r="A79" t="str">
            <v>Guyana</v>
          </cell>
          <cell r="B79">
            <v>4589.0171592615297</v>
          </cell>
          <cell r="C79">
            <v>3069.927061831384</v>
          </cell>
          <cell r="D79">
            <v>2672.7535413710657</v>
          </cell>
          <cell r="E79">
            <v>3533.3980650199687</v>
          </cell>
          <cell r="F79">
            <v>2421.145622886072</v>
          </cell>
          <cell r="G79">
            <v>2446.3087422914205</v>
          </cell>
          <cell r="H79">
            <v>6767.1379729264372</v>
          </cell>
          <cell r="I79">
            <v>3543.5749902693615</v>
          </cell>
          <cell r="J79">
            <v>8332.5178200615665</v>
          </cell>
        </row>
        <row r="80">
          <cell r="A80" t="str">
            <v>Haiti</v>
          </cell>
          <cell r="B80">
            <v>47064.433651392086</v>
          </cell>
          <cell r="C80">
            <v>24118.221559697711</v>
          </cell>
          <cell r="D80">
            <v>18220.00570983455</v>
          </cell>
          <cell r="E80">
            <v>23163.046876758228</v>
          </cell>
          <cell r="F80">
            <v>23252.344349230065</v>
          </cell>
          <cell r="G80">
            <v>23424.612148625081</v>
          </cell>
          <cell r="H80">
            <v>42298.48247856526</v>
          </cell>
          <cell r="I80">
            <v>18917.93739838582</v>
          </cell>
          <cell r="J80">
            <v>29928.578439346042</v>
          </cell>
        </row>
        <row r="81">
          <cell r="A81" t="str">
            <v>Honduras</v>
          </cell>
          <cell r="B81">
            <v>18537.627526316926</v>
          </cell>
          <cell r="C81">
            <v>18309.597041005094</v>
          </cell>
          <cell r="D81">
            <v>11701.906488442841</v>
          </cell>
          <cell r="E81">
            <v>19050.236268951514</v>
          </cell>
          <cell r="F81">
            <v>15893.493193718301</v>
          </cell>
          <cell r="G81">
            <v>13322.335015599012</v>
          </cell>
          <cell r="H81">
            <v>9458.5780576415818</v>
          </cell>
          <cell r="I81">
            <v>9178.81895272562</v>
          </cell>
          <cell r="J81">
            <v>9483.5384328875225</v>
          </cell>
        </row>
        <row r="82">
          <cell r="A82" t="str">
            <v>Hong Kong, China</v>
          </cell>
          <cell r="B82">
            <v>0</v>
          </cell>
          <cell r="C82">
            <v>0</v>
          </cell>
          <cell r="D82">
            <v>0</v>
          </cell>
          <cell r="E82">
            <v>0</v>
          </cell>
          <cell r="F82">
            <v>0</v>
          </cell>
          <cell r="G82">
            <v>0</v>
          </cell>
          <cell r="H82">
            <v>0</v>
          </cell>
        </row>
        <row r="83">
          <cell r="A83" t="str">
            <v>India</v>
          </cell>
          <cell r="B83">
            <v>128412.51529471556</v>
          </cell>
          <cell r="C83">
            <v>198003.58274557107</v>
          </cell>
          <cell r="D83">
            <v>76458.004420222816</v>
          </cell>
          <cell r="E83">
            <v>168260.80994443721</v>
          </cell>
          <cell r="F83">
            <v>345024.47101488966</v>
          </cell>
          <cell r="G83">
            <v>174101.06996634626</v>
          </cell>
          <cell r="H83">
            <v>214999.72728025349</v>
          </cell>
          <cell r="I83">
            <v>179238.55014610951</v>
          </cell>
          <cell r="J83">
            <v>193238.71351370958</v>
          </cell>
        </row>
        <row r="84">
          <cell r="A84" t="str">
            <v>Indonesia</v>
          </cell>
          <cell r="B84">
            <v>37312.799526851537</v>
          </cell>
          <cell r="C84">
            <v>22895.03371503103</v>
          </cell>
          <cell r="D84">
            <v>17605.46441567814</v>
          </cell>
          <cell r="E84">
            <v>30500.22246401001</v>
          </cell>
          <cell r="F84">
            <v>25543.208685267866</v>
          </cell>
          <cell r="G84">
            <v>17211.879917167793</v>
          </cell>
          <cell r="H84">
            <v>13667.673305525439</v>
          </cell>
          <cell r="I84">
            <v>29408.667104415916</v>
          </cell>
          <cell r="J84">
            <v>13444.165215437662</v>
          </cell>
        </row>
        <row r="85">
          <cell r="A85" t="str">
            <v>Iran</v>
          </cell>
          <cell r="B85">
            <v>1512.2996156017584</v>
          </cell>
          <cell r="C85">
            <v>2154.969966721254</v>
          </cell>
          <cell r="D85">
            <v>1682.9504595266571</v>
          </cell>
          <cell r="E85">
            <v>2535.2225945295431</v>
          </cell>
          <cell r="F85">
            <v>2231.6365828750309</v>
          </cell>
          <cell r="G85">
            <v>975.16737133657159</v>
          </cell>
          <cell r="H85">
            <v>3952.7504980013632</v>
          </cell>
          <cell r="I85">
            <v>2045.5090928772324</v>
          </cell>
          <cell r="J85">
            <v>2557.4181549851269</v>
          </cell>
        </row>
        <row r="86">
          <cell r="A86" t="str">
            <v>Iraq</v>
          </cell>
          <cell r="B86">
            <v>13362.924322081155</v>
          </cell>
          <cell r="C86">
            <v>6117.6220773437608</v>
          </cell>
          <cell r="D86">
            <v>11452.952140574069</v>
          </cell>
          <cell r="E86">
            <v>14233.078771469894</v>
          </cell>
          <cell r="F86">
            <v>15909.150121342956</v>
          </cell>
          <cell r="G86">
            <v>15475.018430979741</v>
          </cell>
          <cell r="H86">
            <v>20485.500879323365</v>
          </cell>
          <cell r="I86">
            <v>17353.466972442606</v>
          </cell>
          <cell r="J86">
            <v>22671.059031395245</v>
          </cell>
        </row>
        <row r="87">
          <cell r="A87" t="str">
            <v>Israel</v>
          </cell>
          <cell r="B87">
            <v>0</v>
          </cell>
          <cell r="C87">
            <v>0</v>
          </cell>
          <cell r="D87">
            <v>0</v>
          </cell>
          <cell r="E87">
            <v>0</v>
          </cell>
          <cell r="F87">
            <v>0</v>
          </cell>
          <cell r="G87">
            <v>0</v>
          </cell>
          <cell r="H87">
            <v>0</v>
          </cell>
        </row>
        <row r="88">
          <cell r="A88" t="str">
            <v>Jamaica</v>
          </cell>
          <cell r="B88">
            <v>14246.892513527468</v>
          </cell>
          <cell r="C88">
            <v>2974.5496631086089</v>
          </cell>
          <cell r="D88">
            <v>1759.668757690398</v>
          </cell>
          <cell r="E88">
            <v>6711.8483705778426</v>
          </cell>
          <cell r="F88">
            <v>5016.3280786736041</v>
          </cell>
          <cell r="G88">
            <v>5940.6665651044796</v>
          </cell>
          <cell r="H88">
            <v>4821.9410116578774</v>
          </cell>
          <cell r="I88">
            <v>2393.8342271314323</v>
          </cell>
          <cell r="J88">
            <v>3911.5362349048146</v>
          </cell>
        </row>
        <row r="89">
          <cell r="A89" t="str">
            <v>Jordan</v>
          </cell>
          <cell r="B89">
            <v>23023.040813518011</v>
          </cell>
          <cell r="C89">
            <v>18646.910325077795</v>
          </cell>
          <cell r="D89">
            <v>21544.760991717398</v>
          </cell>
          <cell r="E89">
            <v>23881.913925205568</v>
          </cell>
          <cell r="F89">
            <v>25288.046784898183</v>
          </cell>
          <cell r="G89">
            <v>29015.969837266406</v>
          </cell>
          <cell r="H89">
            <v>35333.322553843165</v>
          </cell>
          <cell r="I89">
            <v>27441.273510199375</v>
          </cell>
          <cell r="J89">
            <v>25877.428090597386</v>
          </cell>
        </row>
        <row r="90">
          <cell r="A90" t="str">
            <v>Kazakhstan</v>
          </cell>
          <cell r="B90">
            <v>4585.9377236551945</v>
          </cell>
          <cell r="C90">
            <v>4349.9616048656471</v>
          </cell>
          <cell r="D90">
            <v>2771.028665458708</v>
          </cell>
          <cell r="E90">
            <v>4743.302530461644</v>
          </cell>
          <cell r="F90">
            <v>2946.0967760278895</v>
          </cell>
          <cell r="G90">
            <v>10760.848457926226</v>
          </cell>
          <cell r="H90">
            <v>2721.1990614068254</v>
          </cell>
          <cell r="I90">
            <v>2802.1886492558642</v>
          </cell>
          <cell r="J90">
            <v>1410.6086957298016</v>
          </cell>
        </row>
        <row r="91">
          <cell r="A91" t="str">
            <v>Kenya</v>
          </cell>
          <cell r="B91">
            <v>47774.886713836539</v>
          </cell>
          <cell r="C91">
            <v>62087.48034840967</v>
          </cell>
          <cell r="D91">
            <v>66378.778518363426</v>
          </cell>
          <cell r="E91">
            <v>126343.48975960046</v>
          </cell>
          <cell r="F91">
            <v>138383.51247210999</v>
          </cell>
          <cell r="G91">
            <v>102233.66485953575</v>
          </cell>
          <cell r="H91">
            <v>90262.146635814905</v>
          </cell>
          <cell r="I91">
            <v>102299.25076755212</v>
          </cell>
          <cell r="J91">
            <v>138270.83019559804</v>
          </cell>
        </row>
        <row r="92">
          <cell r="A92" t="str">
            <v>Kiribati</v>
          </cell>
          <cell r="B92">
            <v>187.86903397445326</v>
          </cell>
          <cell r="C92">
            <v>598.51774665398921</v>
          </cell>
          <cell r="D92">
            <v>451.65846557054238</v>
          </cell>
          <cell r="E92">
            <v>1333.7529889361072</v>
          </cell>
          <cell r="F92">
            <v>2404.5036115284456</v>
          </cell>
          <cell r="G92">
            <v>1702.9123062825506</v>
          </cell>
          <cell r="H92">
            <v>1236.0527075053685</v>
          </cell>
          <cell r="I92">
            <v>1507.2331370612881</v>
          </cell>
          <cell r="J92">
            <v>1669.4586141956884</v>
          </cell>
        </row>
        <row r="93">
          <cell r="A93" t="str">
            <v>Korea</v>
          </cell>
          <cell r="B93">
            <v>0</v>
          </cell>
          <cell r="C93">
            <v>0</v>
          </cell>
          <cell r="D93">
            <v>0</v>
          </cell>
          <cell r="E93">
            <v>0</v>
          </cell>
          <cell r="F93">
            <v>0</v>
          </cell>
          <cell r="G93">
            <v>0</v>
          </cell>
          <cell r="H93">
            <v>0</v>
          </cell>
        </row>
        <row r="94">
          <cell r="A94" t="str">
            <v>Kosovo</v>
          </cell>
          <cell r="B94">
            <v>36166.470714694915</v>
          </cell>
          <cell r="C94">
            <v>26985.358003331294</v>
          </cell>
          <cell r="D94">
            <v>17470.782897739584</v>
          </cell>
          <cell r="E94">
            <v>22448.418259986942</v>
          </cell>
          <cell r="F94">
            <v>19837.824440641598</v>
          </cell>
          <cell r="G94">
            <v>23163.901230818621</v>
          </cell>
          <cell r="H94">
            <v>16078.493041884611</v>
          </cell>
          <cell r="I94">
            <v>15353.510452494456</v>
          </cell>
          <cell r="J94">
            <v>13489.341961891983</v>
          </cell>
        </row>
        <row r="95">
          <cell r="A95" t="str">
            <v>Kuwait</v>
          </cell>
          <cell r="B95">
            <v>0</v>
          </cell>
          <cell r="C95">
            <v>0</v>
          </cell>
          <cell r="D95">
            <v>0</v>
          </cell>
          <cell r="E95">
            <v>0</v>
          </cell>
          <cell r="F95">
            <v>0</v>
          </cell>
          <cell r="G95">
            <v>0</v>
          </cell>
          <cell r="H95">
            <v>0</v>
          </cell>
        </row>
        <row r="96">
          <cell r="A96" t="str">
            <v>Kyrgyz republic</v>
          </cell>
          <cell r="B96">
            <v>10967.276087817525</v>
          </cell>
          <cell r="C96">
            <v>16312.602616618686</v>
          </cell>
          <cell r="D96">
            <v>10474.479711714124</v>
          </cell>
          <cell r="E96">
            <v>16187.284404958824</v>
          </cell>
          <cell r="F96">
            <v>13960.407776168262</v>
          </cell>
          <cell r="G96">
            <v>14801.23661829288</v>
          </cell>
          <cell r="H96">
            <v>26086.148315380207</v>
          </cell>
          <cell r="I96">
            <v>24929.841836666703</v>
          </cell>
          <cell r="J96">
            <v>11143.037721066683</v>
          </cell>
        </row>
        <row r="97">
          <cell r="A97" t="str">
            <v>Lao People's Democratic Republic</v>
          </cell>
          <cell r="B97">
            <v>9351.1458619303867</v>
          </cell>
          <cell r="C97">
            <v>9939.0896307013736</v>
          </cell>
          <cell r="D97">
            <v>9013.928817876691</v>
          </cell>
          <cell r="E97">
            <v>12736.954909769331</v>
          </cell>
          <cell r="F97">
            <v>11145.829634586329</v>
          </cell>
          <cell r="G97">
            <v>6190.4520678678127</v>
          </cell>
          <cell r="H97">
            <v>11456.381678111382</v>
          </cell>
          <cell r="I97">
            <v>14086.347152499251</v>
          </cell>
          <cell r="J97">
            <v>125933.86847177263</v>
          </cell>
        </row>
        <row r="98">
          <cell r="A98" t="str">
            <v>Lebanon</v>
          </cell>
          <cell r="B98">
            <v>10345.241310108215</v>
          </cell>
          <cell r="C98">
            <v>12786.50167776546</v>
          </cell>
          <cell r="D98">
            <v>12369.155247895649</v>
          </cell>
          <cell r="E98">
            <v>20651.914550766713</v>
          </cell>
          <cell r="F98">
            <v>23940.282180636048</v>
          </cell>
          <cell r="G98">
            <v>22089.10923279258</v>
          </cell>
          <cell r="H98">
            <v>21171.287295394079</v>
          </cell>
          <cell r="I98">
            <v>22049.071659290694</v>
          </cell>
          <cell r="J98">
            <v>21678.60079146771</v>
          </cell>
        </row>
        <row r="99">
          <cell r="A99" t="str">
            <v>Lesotho</v>
          </cell>
          <cell r="B99">
            <v>16618.448410604793</v>
          </cell>
          <cell r="C99">
            <v>9961.4060200743534</v>
          </cell>
          <cell r="D99">
            <v>6054.3689096333637</v>
          </cell>
          <cell r="E99">
            <v>12744.006639811751</v>
          </cell>
          <cell r="F99">
            <v>5248.1563649732407</v>
          </cell>
          <cell r="G99">
            <v>3303.9981168095774</v>
          </cell>
          <cell r="H99">
            <v>5573.8839890698346</v>
          </cell>
          <cell r="I99">
            <v>7141.5376802214123</v>
          </cell>
          <cell r="J99">
            <v>9402.5641208205689</v>
          </cell>
        </row>
        <row r="100">
          <cell r="A100" t="str">
            <v>Liberia</v>
          </cell>
          <cell r="B100">
            <v>20097.278272875712</v>
          </cell>
          <cell r="C100">
            <v>19409.136809682277</v>
          </cell>
          <cell r="D100">
            <v>14694.128043902057</v>
          </cell>
          <cell r="E100">
            <v>21749.319610171533</v>
          </cell>
          <cell r="F100">
            <v>26316.706929496919</v>
          </cell>
          <cell r="G100">
            <v>43674.146293841877</v>
          </cell>
          <cell r="H100">
            <v>39780.771543810013</v>
          </cell>
          <cell r="I100">
            <v>28548.232607830025</v>
          </cell>
          <cell r="J100">
            <v>22184.535292193483</v>
          </cell>
        </row>
        <row r="101">
          <cell r="A101" t="str">
            <v>Libya</v>
          </cell>
          <cell r="B101">
            <v>153.84555386883497</v>
          </cell>
          <cell r="C101">
            <v>4262.8778699878912</v>
          </cell>
          <cell r="D101">
            <v>2664.1941927924718</v>
          </cell>
          <cell r="E101">
            <v>5539.1935459645838</v>
          </cell>
          <cell r="F101">
            <v>7117.9983203847351</v>
          </cell>
          <cell r="G101">
            <v>2838.788053603445</v>
          </cell>
          <cell r="H101">
            <v>3254.0413648753733</v>
          </cell>
          <cell r="I101">
            <v>5977.5535854328555</v>
          </cell>
          <cell r="J101">
            <v>7325.3788986674208</v>
          </cell>
        </row>
        <row r="102">
          <cell r="A102" t="str">
            <v>Macau, China</v>
          </cell>
          <cell r="B102">
            <v>0</v>
          </cell>
          <cell r="C102">
            <v>0</v>
          </cell>
          <cell r="D102">
            <v>0</v>
          </cell>
          <cell r="E102">
            <v>0</v>
          </cell>
          <cell r="F102">
            <v>0</v>
          </cell>
          <cell r="G102">
            <v>0</v>
          </cell>
          <cell r="H102">
            <v>0</v>
          </cell>
        </row>
        <row r="103">
          <cell r="A103" t="str">
            <v>Madagascar</v>
          </cell>
          <cell r="B103">
            <v>20504.841009585834</v>
          </cell>
          <cell r="C103">
            <v>17564.163953615556</v>
          </cell>
          <cell r="D103">
            <v>13426.032396627324</v>
          </cell>
          <cell r="E103">
            <v>29195.328568075474</v>
          </cell>
          <cell r="F103">
            <v>37042.108420525023</v>
          </cell>
          <cell r="G103">
            <v>35666.708316394055</v>
          </cell>
          <cell r="H103">
            <v>52750.509382588803</v>
          </cell>
          <cell r="I103">
            <v>114414.56813946081</v>
          </cell>
          <cell r="J103">
            <v>40974.678134973248</v>
          </cell>
        </row>
        <row r="104">
          <cell r="A104" t="str">
            <v>Malawi</v>
          </cell>
          <cell r="B104">
            <v>46509.026682356183</v>
          </cell>
          <cell r="C104">
            <v>28149.855885928431</v>
          </cell>
          <cell r="D104">
            <v>35929.246934428884</v>
          </cell>
          <cell r="E104">
            <v>48875.443593343458</v>
          </cell>
          <cell r="F104">
            <v>44462.579292056391</v>
          </cell>
          <cell r="G104">
            <v>38144.479668141852</v>
          </cell>
          <cell r="H104">
            <v>76813.831097720366</v>
          </cell>
          <cell r="I104">
            <v>77124.18020899668</v>
          </cell>
          <cell r="J104">
            <v>49692.199849131903</v>
          </cell>
        </row>
        <row r="105">
          <cell r="A105" t="str">
            <v>Malaysia</v>
          </cell>
          <cell r="B105">
            <v>345.16727830102928</v>
          </cell>
          <cell r="C105">
            <v>2541.7161419130143</v>
          </cell>
          <cell r="D105">
            <v>751.33183044418797</v>
          </cell>
          <cell r="E105">
            <v>3204.15940362214</v>
          </cell>
          <cell r="F105">
            <v>1365.1847005126954</v>
          </cell>
          <cell r="G105">
            <v>410.0587473898301</v>
          </cell>
          <cell r="H105">
            <v>1151.9012761677727</v>
          </cell>
          <cell r="I105">
            <v>1612.893865456369</v>
          </cell>
          <cell r="J105">
            <v>847.05853855044904</v>
          </cell>
        </row>
        <row r="106">
          <cell r="A106" t="str">
            <v>Maldives</v>
          </cell>
          <cell r="B106">
            <v>2922.0008251278846</v>
          </cell>
          <cell r="C106">
            <v>1343.4736117692587</v>
          </cell>
          <cell r="D106">
            <v>1691.5553447281272</v>
          </cell>
          <cell r="E106">
            <v>1539.5032761782873</v>
          </cell>
          <cell r="F106">
            <v>1535.6291673212686</v>
          </cell>
          <cell r="G106">
            <v>1036.7386656404155</v>
          </cell>
          <cell r="H106">
            <v>1090.1149653325892</v>
          </cell>
          <cell r="I106">
            <v>1172.4692550214768</v>
          </cell>
          <cell r="J106">
            <v>933.06451819149868</v>
          </cell>
        </row>
        <row r="107">
          <cell r="A107" t="str">
            <v>Mali</v>
          </cell>
          <cell r="B107">
            <v>33565.061449457702</v>
          </cell>
          <cell r="C107">
            <v>36477.486805268229</v>
          </cell>
          <cell r="D107">
            <v>18521.153285400538</v>
          </cell>
          <cell r="E107">
            <v>57265.529136885198</v>
          </cell>
          <cell r="F107">
            <v>48190.380617042225</v>
          </cell>
          <cell r="G107">
            <v>49754.879267059332</v>
          </cell>
          <cell r="H107">
            <v>70408.677649516365</v>
          </cell>
          <cell r="I107">
            <v>75675.58963130592</v>
          </cell>
          <cell r="J107">
            <v>65123.361683077863</v>
          </cell>
        </row>
        <row r="108">
          <cell r="A108" t="str">
            <v>Malta</v>
          </cell>
          <cell r="B108">
            <v>0</v>
          </cell>
          <cell r="C108">
            <v>0</v>
          </cell>
          <cell r="D108">
            <v>0</v>
          </cell>
          <cell r="E108">
            <v>0</v>
          </cell>
          <cell r="F108">
            <v>0</v>
          </cell>
          <cell r="G108">
            <v>0</v>
          </cell>
          <cell r="H108">
            <v>0</v>
          </cell>
        </row>
        <row r="109">
          <cell r="A109" t="str">
            <v>Marshall Islands</v>
          </cell>
          <cell r="B109">
            <v>259.59782207168774</v>
          </cell>
          <cell r="C109">
            <v>27.832402119637898</v>
          </cell>
          <cell r="D109">
            <v>21.118953719034565</v>
          </cell>
          <cell r="E109">
            <v>457.46470542913812</v>
          </cell>
          <cell r="F109">
            <v>69.708484860411531</v>
          </cell>
          <cell r="G109">
            <v>141.57483646212336</v>
          </cell>
          <cell r="H109">
            <v>134.59595595540137</v>
          </cell>
          <cell r="I109">
            <v>116.29411987594904</v>
          </cell>
          <cell r="J109">
            <v>733.06213355147452</v>
          </cell>
        </row>
        <row r="110">
          <cell r="A110" t="str">
            <v>Mauritania</v>
          </cell>
          <cell r="B110">
            <v>8388.8111529103571</v>
          </cell>
          <cell r="C110">
            <v>12271.433945736377</v>
          </cell>
          <cell r="D110">
            <v>9773.1190965181868</v>
          </cell>
          <cell r="E110">
            <v>10545.978320928138</v>
          </cell>
          <cell r="F110">
            <v>9008.0030511406621</v>
          </cell>
          <cell r="G110">
            <v>8566.9801655075553</v>
          </cell>
          <cell r="H110">
            <v>12883.035701570778</v>
          </cell>
          <cell r="I110">
            <v>24988.652894661987</v>
          </cell>
          <cell r="J110">
            <v>16315.575776468508</v>
          </cell>
        </row>
        <row r="111">
          <cell r="A111" t="str">
            <v>Mauritius</v>
          </cell>
          <cell r="B111">
            <v>8639.536423870386</v>
          </cell>
          <cell r="C111">
            <v>6226.0140304508232</v>
          </cell>
          <cell r="D111">
            <v>6557.6167197367822</v>
          </cell>
          <cell r="E111">
            <v>7258.7068939819874</v>
          </cell>
          <cell r="F111">
            <v>1085.3628693345163</v>
          </cell>
          <cell r="G111">
            <v>5029.6000439240051</v>
          </cell>
          <cell r="H111">
            <v>3805.5255786107605</v>
          </cell>
          <cell r="I111">
            <v>1462.7866446554297</v>
          </cell>
          <cell r="J111">
            <v>2320.4908713311547</v>
          </cell>
        </row>
        <row r="112">
          <cell r="A112" t="str">
            <v>Mayotte</v>
          </cell>
          <cell r="B112">
            <v>120.90160356698692</v>
          </cell>
          <cell r="C112">
            <v>0</v>
          </cell>
          <cell r="D112">
            <v>0</v>
          </cell>
          <cell r="E112">
            <v>0</v>
          </cell>
          <cell r="F112">
            <v>0</v>
          </cell>
          <cell r="G112">
            <v>0</v>
          </cell>
          <cell r="H112">
            <v>0</v>
          </cell>
        </row>
        <row r="113">
          <cell r="A113" t="str">
            <v>Mexico</v>
          </cell>
          <cell r="B113">
            <v>2417.4126149377939</v>
          </cell>
          <cell r="C113">
            <v>12911.906999250536</v>
          </cell>
          <cell r="D113">
            <v>3934.4931278803579</v>
          </cell>
          <cell r="E113">
            <v>10350.473793377658</v>
          </cell>
          <cell r="F113">
            <v>26759.910288857329</v>
          </cell>
          <cell r="G113">
            <v>6261.7281695399342</v>
          </cell>
          <cell r="H113">
            <v>20688.342861583908</v>
          </cell>
          <cell r="I113">
            <v>8850.7615775274535</v>
          </cell>
          <cell r="J113">
            <v>2031.1878220597246</v>
          </cell>
        </row>
        <row r="114">
          <cell r="A114" t="str">
            <v>Micronesia</v>
          </cell>
          <cell r="B114">
            <v>79.029789742258615</v>
          </cell>
          <cell r="C114">
            <v>218.35501707293196</v>
          </cell>
          <cell r="D114">
            <v>56.529247894382642</v>
          </cell>
          <cell r="E114">
            <v>186.58491011540139</v>
          </cell>
          <cell r="F114">
            <v>204.97934580866325</v>
          </cell>
          <cell r="G114">
            <v>316.96028753361907</v>
          </cell>
          <cell r="H114">
            <v>1031.5517210087069</v>
          </cell>
          <cell r="I114">
            <v>673.9886356948324</v>
          </cell>
          <cell r="J114">
            <v>3473.980801448171</v>
          </cell>
        </row>
        <row r="115">
          <cell r="A115" t="str">
            <v>Middle East, regional</v>
          </cell>
          <cell r="B115">
            <v>2033.6404511580229</v>
          </cell>
          <cell r="C115">
            <v>2632.2920964777909</v>
          </cell>
          <cell r="D115">
            <v>4180.5969923140738</v>
          </cell>
          <cell r="E115">
            <v>10022.95343207421</v>
          </cell>
          <cell r="F115">
            <v>5714.8167369584244</v>
          </cell>
          <cell r="G115">
            <v>9506.2690970109561</v>
          </cell>
          <cell r="H115">
            <v>7583.6927887100974</v>
          </cell>
          <cell r="I115">
            <v>4934.3930483517861</v>
          </cell>
          <cell r="J115">
            <v>7586.8506243850716</v>
          </cell>
        </row>
        <row r="116">
          <cell r="A116" t="str">
            <v>Moldova</v>
          </cell>
          <cell r="B116">
            <v>25254.852938257751</v>
          </cell>
          <cell r="C116">
            <v>19111.383134848493</v>
          </cell>
          <cell r="D116">
            <v>19771.416931376749</v>
          </cell>
          <cell r="E116">
            <v>15874.557485857162</v>
          </cell>
          <cell r="F116">
            <v>18635.120459249505</v>
          </cell>
          <cell r="G116">
            <v>12108.103998267943</v>
          </cell>
          <cell r="H116">
            <v>22000.063265191868</v>
          </cell>
          <cell r="I116">
            <v>21301.559927135393</v>
          </cell>
          <cell r="J116">
            <v>10988.476562401682</v>
          </cell>
        </row>
        <row r="117">
          <cell r="A117" t="str">
            <v>Mongolia</v>
          </cell>
          <cell r="B117">
            <v>6283.560606067912</v>
          </cell>
          <cell r="C117">
            <v>8344.5874072991155</v>
          </cell>
          <cell r="D117">
            <v>4549.5136070878843</v>
          </cell>
          <cell r="E117">
            <v>4661.7177096869709</v>
          </cell>
          <cell r="F117">
            <v>4906.9589538621176</v>
          </cell>
          <cell r="G117">
            <v>3846.8040285893612</v>
          </cell>
          <cell r="H117">
            <v>3995.2213747236083</v>
          </cell>
          <cell r="I117">
            <v>15463.387397817218</v>
          </cell>
          <cell r="J117">
            <v>5568.5862164087766</v>
          </cell>
        </row>
        <row r="118">
          <cell r="A118" t="str">
            <v>Montenegro</v>
          </cell>
          <cell r="B118">
            <v>2520.4903637957855</v>
          </cell>
          <cell r="C118">
            <v>7067.8049793049904</v>
          </cell>
          <cell r="D118">
            <v>4559.4345126381513</v>
          </cell>
          <cell r="E118">
            <v>6743.6383388831191</v>
          </cell>
          <cell r="F118">
            <v>6684.8049081886284</v>
          </cell>
          <cell r="G118">
            <v>8356.9647906429382</v>
          </cell>
          <cell r="H118">
            <v>6635.3226270039913</v>
          </cell>
          <cell r="I118">
            <v>9513.0474732212951</v>
          </cell>
          <cell r="J118">
            <v>12024.199641271513</v>
          </cell>
        </row>
        <row r="119">
          <cell r="A119" t="str">
            <v>Montserrat</v>
          </cell>
          <cell r="B119">
            <v>1052.8139245162133</v>
          </cell>
          <cell r="C119">
            <v>158.31072891210508</v>
          </cell>
          <cell r="D119">
            <v>447.53049518670741</v>
          </cell>
          <cell r="E119">
            <v>481.07310067357014</v>
          </cell>
          <cell r="F119">
            <v>383.67087231688623</v>
          </cell>
          <cell r="G119">
            <v>413.49456764502224</v>
          </cell>
          <cell r="H119">
            <v>30.642255972034391</v>
          </cell>
          <cell r="I119">
            <v>145.25684054636662</v>
          </cell>
          <cell r="J119">
            <v>502.2204227885353</v>
          </cell>
        </row>
        <row r="120">
          <cell r="A120" t="str">
            <v>Morocco</v>
          </cell>
          <cell r="B120">
            <v>28343.383111465322</v>
          </cell>
          <cell r="C120">
            <v>32212.242646080645</v>
          </cell>
          <cell r="D120">
            <v>35401.11135498128</v>
          </cell>
          <cell r="E120">
            <v>173002.23984023824</v>
          </cell>
          <cell r="F120">
            <v>205179.30440928522</v>
          </cell>
          <cell r="G120">
            <v>169545.23020832648</v>
          </cell>
          <cell r="H120">
            <v>79123.250233079205</v>
          </cell>
          <cell r="I120">
            <v>52944.81145339286</v>
          </cell>
          <cell r="J120">
            <v>28292.9037009391</v>
          </cell>
        </row>
        <row r="121">
          <cell r="A121" t="str">
            <v>Mozambique</v>
          </cell>
          <cell r="B121">
            <v>52767.489776922041</v>
          </cell>
          <cell r="C121">
            <v>32303.850831507869</v>
          </cell>
          <cell r="D121">
            <v>44498.735021536093</v>
          </cell>
          <cell r="E121">
            <v>66189.16625725152</v>
          </cell>
          <cell r="F121">
            <v>77810.409903153544</v>
          </cell>
          <cell r="G121">
            <v>67527.826162527417</v>
          </cell>
          <cell r="H121">
            <v>59808.910537999545</v>
          </cell>
          <cell r="I121">
            <v>52614.138547789065</v>
          </cell>
          <cell r="J121">
            <v>64258.430715508977</v>
          </cell>
        </row>
        <row r="122">
          <cell r="A122" t="str">
            <v>Burma</v>
          </cell>
          <cell r="B122">
            <v>11957.035132318466</v>
          </cell>
          <cell r="C122">
            <v>7516.1509993363952</v>
          </cell>
          <cell r="D122">
            <v>11650.64452229633</v>
          </cell>
          <cell r="E122">
            <v>71951.092844730199</v>
          </cell>
          <cell r="F122">
            <v>29003.983397235919</v>
          </cell>
          <cell r="G122">
            <v>25324.408335643908</v>
          </cell>
          <cell r="H122">
            <v>37475.358614548662</v>
          </cell>
          <cell r="I122">
            <v>40805.534564696725</v>
          </cell>
          <cell r="J122">
            <v>49369.541835030759</v>
          </cell>
        </row>
        <row r="123">
          <cell r="A123" t="str">
            <v>Namibia</v>
          </cell>
          <cell r="B123">
            <v>4842.4309303178525</v>
          </cell>
          <cell r="C123">
            <v>4508.7468776958622</v>
          </cell>
          <cell r="D123">
            <v>4106.287969164905</v>
          </cell>
          <cell r="E123">
            <v>7354.6690639250437</v>
          </cell>
          <cell r="F123">
            <v>4517.7744322180588</v>
          </cell>
          <cell r="G123">
            <v>2851.9410053816259</v>
          </cell>
          <cell r="H123">
            <v>3398.7528767551216</v>
          </cell>
          <cell r="I123">
            <v>4742.7520643456992</v>
          </cell>
          <cell r="J123">
            <v>3833.4144653644125</v>
          </cell>
        </row>
        <row r="124">
          <cell r="A124" t="str">
            <v>Nauru</v>
          </cell>
          <cell r="B124">
            <v>131.77704837137608</v>
          </cell>
          <cell r="C124">
            <v>16.579838037052198</v>
          </cell>
          <cell r="D124">
            <v>128.41185325953273</v>
          </cell>
          <cell r="E124">
            <v>94.325933402601407</v>
          </cell>
          <cell r="F124">
            <v>167.40328469442019</v>
          </cell>
          <cell r="G124">
            <v>24.316012342470881</v>
          </cell>
          <cell r="H124">
            <v>131.94852464264787</v>
          </cell>
          <cell r="I124">
            <v>33.066974430086816</v>
          </cell>
          <cell r="J124">
            <v>561.39120401587422</v>
          </cell>
        </row>
        <row r="125">
          <cell r="A125" t="str">
            <v>Nepal</v>
          </cell>
          <cell r="B125">
            <v>27043.883607733329</v>
          </cell>
          <cell r="C125">
            <v>31215.180511691768</v>
          </cell>
          <cell r="D125">
            <v>22785.963286277638</v>
          </cell>
          <cell r="E125">
            <v>39837.59979685329</v>
          </cell>
          <cell r="F125">
            <v>41393.07822781166</v>
          </cell>
          <cell r="G125">
            <v>49192.211041712748</v>
          </cell>
          <cell r="H125">
            <v>42119.614424073341</v>
          </cell>
          <cell r="I125">
            <v>42091.653111738007</v>
          </cell>
          <cell r="J125">
            <v>88269.76897455717</v>
          </cell>
        </row>
        <row r="126">
          <cell r="A126" t="str">
            <v>Netherlands Antilles</v>
          </cell>
          <cell r="B126">
            <v>0</v>
          </cell>
          <cell r="C126">
            <v>0</v>
          </cell>
          <cell r="D126">
            <v>0</v>
          </cell>
          <cell r="E126">
            <v>0</v>
          </cell>
          <cell r="F126">
            <v>0</v>
          </cell>
          <cell r="G126">
            <v>0</v>
          </cell>
          <cell r="H126">
            <v>0</v>
          </cell>
        </row>
        <row r="127">
          <cell r="A127" t="str">
            <v>New Caledonia</v>
          </cell>
          <cell r="B127">
            <v>0</v>
          </cell>
          <cell r="C127">
            <v>0</v>
          </cell>
          <cell r="D127">
            <v>0</v>
          </cell>
          <cell r="E127">
            <v>0</v>
          </cell>
          <cell r="F127">
            <v>0</v>
          </cell>
          <cell r="G127">
            <v>0</v>
          </cell>
          <cell r="H127">
            <v>0</v>
          </cell>
        </row>
        <row r="128">
          <cell r="A128" t="str">
            <v>Nicaragua</v>
          </cell>
          <cell r="B128">
            <v>8404.7522602904373</v>
          </cell>
          <cell r="C128">
            <v>9662.6825042121654</v>
          </cell>
          <cell r="D128">
            <v>8333.4677410430668</v>
          </cell>
          <cell r="E128">
            <v>13662.660239733985</v>
          </cell>
          <cell r="F128">
            <v>11100.240252549955</v>
          </cell>
          <cell r="G128">
            <v>11451.221725511619</v>
          </cell>
          <cell r="H128">
            <v>11920.421258488303</v>
          </cell>
          <cell r="I128">
            <v>10616.84679649459</v>
          </cell>
          <cell r="J128">
            <v>13588.105900984159</v>
          </cell>
        </row>
        <row r="129">
          <cell r="A129" t="str">
            <v>Niger</v>
          </cell>
          <cell r="B129">
            <v>28713.918244040571</v>
          </cell>
          <cell r="C129">
            <v>29518.048319125402</v>
          </cell>
          <cell r="D129">
            <v>30837.546724640801</v>
          </cell>
          <cell r="E129">
            <v>41301.690651153564</v>
          </cell>
          <cell r="F129">
            <v>58949.751066014978</v>
          </cell>
          <cell r="G129">
            <v>51143.320916931661</v>
          </cell>
          <cell r="H129">
            <v>61323.569018483344</v>
          </cell>
          <cell r="I129">
            <v>84738.641159157327</v>
          </cell>
          <cell r="J129">
            <v>58710.326148063788</v>
          </cell>
        </row>
        <row r="130">
          <cell r="A130" t="str">
            <v>Nigeria</v>
          </cell>
          <cell r="B130">
            <v>107181.5736476254</v>
          </cell>
          <cell r="C130">
            <v>91633.649231404139</v>
          </cell>
          <cell r="D130">
            <v>73842.790884782386</v>
          </cell>
          <cell r="E130">
            <v>161435.40101495633</v>
          </cell>
          <cell r="F130">
            <v>167981.62811095978</v>
          </cell>
          <cell r="G130">
            <v>123022.38167550947</v>
          </cell>
          <cell r="H130">
            <v>130382.5184171671</v>
          </cell>
          <cell r="I130">
            <v>149191.07358772217</v>
          </cell>
          <cell r="J130">
            <v>188814.32813321752</v>
          </cell>
        </row>
        <row r="131">
          <cell r="A131" t="str">
            <v>Niue</v>
          </cell>
          <cell r="B131">
            <v>139.28107901375773</v>
          </cell>
          <cell r="C131">
            <v>77.84162830357154</v>
          </cell>
          <cell r="D131">
            <v>46.443017159887241</v>
          </cell>
          <cell r="E131">
            <v>54.464293462196125</v>
          </cell>
          <cell r="F131">
            <v>56.156210647087804</v>
          </cell>
          <cell r="G131">
            <v>21.658275177032774</v>
          </cell>
          <cell r="H131">
            <v>123.02377370185494</v>
          </cell>
          <cell r="I131">
            <v>103.05432860180234</v>
          </cell>
          <cell r="J131">
            <v>151.76991493332977</v>
          </cell>
        </row>
        <row r="132">
          <cell r="A132" t="str">
            <v>North &amp; Central America, regional</v>
          </cell>
          <cell r="B132">
            <v>6599.5543519038893</v>
          </cell>
          <cell r="C132">
            <v>5784.7050234748522</v>
          </cell>
          <cell r="D132">
            <v>6248.5815938089254</v>
          </cell>
          <cell r="E132">
            <v>10042.446228097151</v>
          </cell>
          <cell r="F132">
            <v>7922.5232614973047</v>
          </cell>
          <cell r="G132">
            <v>4520.6492503207073</v>
          </cell>
          <cell r="H132">
            <v>4334.8307236210576</v>
          </cell>
          <cell r="I132">
            <v>3830.1689273257807</v>
          </cell>
          <cell r="J132">
            <v>3789.052111893403</v>
          </cell>
        </row>
        <row r="133">
          <cell r="A133" t="str">
            <v>North Africa, regional</v>
          </cell>
          <cell r="B133">
            <v>25138.710136140118</v>
          </cell>
          <cell r="C133">
            <v>10959.898060210942</v>
          </cell>
          <cell r="D133">
            <v>7275.9325984256275</v>
          </cell>
          <cell r="E133">
            <v>3950.4932112363072</v>
          </cell>
          <cell r="F133">
            <v>12804.075907549957</v>
          </cell>
          <cell r="G133">
            <v>6667.2135123054213</v>
          </cell>
          <cell r="H133">
            <v>9432.9156512916998</v>
          </cell>
          <cell r="I133">
            <v>2118.4254670320934</v>
          </cell>
          <cell r="J133">
            <v>4302.8957327927446</v>
          </cell>
        </row>
        <row r="134">
          <cell r="A134" t="str">
            <v>Northern Mariana Islands</v>
          </cell>
          <cell r="B134">
            <v>0</v>
          </cell>
          <cell r="C134">
            <v>0</v>
          </cell>
          <cell r="D134">
            <v>0</v>
          </cell>
          <cell r="E134">
            <v>0</v>
          </cell>
          <cell r="F134">
            <v>0</v>
          </cell>
          <cell r="G134">
            <v>0</v>
          </cell>
          <cell r="H134">
            <v>0</v>
          </cell>
        </row>
        <row r="135">
          <cell r="A135" t="str">
            <v>Pacific, regional</v>
          </cell>
          <cell r="B135">
            <v>4219.9430238857849</v>
          </cell>
          <cell r="C135">
            <v>5673.0434333612347</v>
          </cell>
          <cell r="D135">
            <v>3933.9588571819504</v>
          </cell>
          <cell r="E135">
            <v>6998.2578006603044</v>
          </cell>
          <cell r="F135">
            <v>4027.2218932535011</v>
          </cell>
          <cell r="G135">
            <v>3675.9511434966421</v>
          </cell>
          <cell r="H135">
            <v>2587.5381133392002</v>
          </cell>
          <cell r="I135">
            <v>3003.905547760241</v>
          </cell>
          <cell r="J135">
            <v>3707.5854497562805</v>
          </cell>
        </row>
        <row r="136">
          <cell r="A136" t="str">
            <v>Oman</v>
          </cell>
          <cell r="B136">
            <v>20.06858610273072</v>
          </cell>
          <cell r="C136">
            <v>0</v>
          </cell>
          <cell r="D136">
            <v>0</v>
          </cell>
          <cell r="E136">
            <v>0</v>
          </cell>
          <cell r="F136">
            <v>0</v>
          </cell>
          <cell r="G136">
            <v>0</v>
          </cell>
          <cell r="H136">
            <v>0</v>
          </cell>
        </row>
        <row r="137">
          <cell r="A137" t="str">
            <v>Pakistan</v>
          </cell>
          <cell r="B137">
            <v>67682.138070540095</v>
          </cell>
          <cell r="C137">
            <v>114378.13711892458</v>
          </cell>
          <cell r="D137">
            <v>81198.380429852448</v>
          </cell>
          <cell r="E137">
            <v>104401.09218836609</v>
          </cell>
          <cell r="F137">
            <v>218696.34318796263</v>
          </cell>
          <cell r="G137">
            <v>186903.20195768442</v>
          </cell>
          <cell r="H137">
            <v>130907.55900499377</v>
          </cell>
          <cell r="I137">
            <v>104591.38202040186</v>
          </cell>
          <cell r="J137">
            <v>106397.12905906564</v>
          </cell>
        </row>
        <row r="138">
          <cell r="A138" t="str">
            <v>Palau</v>
          </cell>
          <cell r="B138">
            <v>101.90876281885106</v>
          </cell>
          <cell r="C138">
            <v>122.15704363735101</v>
          </cell>
          <cell r="D138">
            <v>6.2290930749297377</v>
          </cell>
          <cell r="E138">
            <v>25.724791418942615</v>
          </cell>
          <cell r="F138">
            <v>23.162479620556645</v>
          </cell>
          <cell r="G138">
            <v>24.578536875295292</v>
          </cell>
          <cell r="H138">
            <v>218.76444191572989</v>
          </cell>
          <cell r="I138">
            <v>20.539750688770209</v>
          </cell>
          <cell r="J138">
            <v>102.70520212172576</v>
          </cell>
        </row>
        <row r="139">
          <cell r="A139" t="str">
            <v>Panama</v>
          </cell>
          <cell r="B139">
            <v>504.6211484860238</v>
          </cell>
          <cell r="C139">
            <v>2032.1033255525429</v>
          </cell>
          <cell r="D139">
            <v>760.04652003633203</v>
          </cell>
          <cell r="E139">
            <v>1895.6208704806263</v>
          </cell>
          <cell r="F139">
            <v>1522.6245534476632</v>
          </cell>
          <cell r="G139">
            <v>621.21193671202627</v>
          </cell>
          <cell r="H139">
            <v>2133.1092066892088</v>
          </cell>
          <cell r="I139">
            <v>1830.4708908353716</v>
          </cell>
          <cell r="J139">
            <v>2232.8555528321403</v>
          </cell>
        </row>
        <row r="140">
          <cell r="A140" t="str">
            <v>Papua New Guinea</v>
          </cell>
          <cell r="B140">
            <v>8582.3501370546874</v>
          </cell>
          <cell r="C140">
            <v>5754.6742118322418</v>
          </cell>
          <cell r="D140">
            <v>6663.4747762358065</v>
          </cell>
          <cell r="E140">
            <v>12293.607292768633</v>
          </cell>
          <cell r="F140">
            <v>9858.6476757084547</v>
          </cell>
          <cell r="G140">
            <v>8745.142776129589</v>
          </cell>
          <cell r="H140">
            <v>7789.9043667126516</v>
          </cell>
          <cell r="I140">
            <v>6603.6192367106541</v>
          </cell>
          <cell r="J140">
            <v>32290.939722972158</v>
          </cell>
        </row>
        <row r="141">
          <cell r="A141" t="str">
            <v>Paraguay</v>
          </cell>
          <cell r="B141">
            <v>4745.3706913466031</v>
          </cell>
          <cell r="C141">
            <v>2661.4361589396913</v>
          </cell>
          <cell r="D141">
            <v>1946.5378641534194</v>
          </cell>
          <cell r="E141">
            <v>3017.4295507046936</v>
          </cell>
          <cell r="F141">
            <v>1862.296702139716</v>
          </cell>
          <cell r="G141">
            <v>2430.4744495745085</v>
          </cell>
          <cell r="H141">
            <v>4410.1054347750742</v>
          </cell>
          <cell r="I141">
            <v>4786.7739075117934</v>
          </cell>
          <cell r="J141">
            <v>4099.3201032278075</v>
          </cell>
        </row>
        <row r="142">
          <cell r="A142" t="str">
            <v>Peru</v>
          </cell>
          <cell r="B142">
            <v>6092.2048234299473</v>
          </cell>
          <cell r="C142">
            <v>3424.9148644711254</v>
          </cell>
          <cell r="D142">
            <v>3545.4439826551397</v>
          </cell>
          <cell r="E142">
            <v>5720.0453776955501</v>
          </cell>
          <cell r="F142">
            <v>3636.7931160264516</v>
          </cell>
          <cell r="G142">
            <v>3147.900653973571</v>
          </cell>
          <cell r="H142">
            <v>5709.3362877760746</v>
          </cell>
          <cell r="I142">
            <v>10554.232448401905</v>
          </cell>
          <cell r="J142">
            <v>6698.0852490499765</v>
          </cell>
        </row>
        <row r="143">
          <cell r="A143" t="str">
            <v>Philippines</v>
          </cell>
          <cell r="B143">
            <v>13394.290952993224</v>
          </cell>
          <cell r="C143">
            <v>8645.0933512241409</v>
          </cell>
          <cell r="D143">
            <v>6207.4369181008469</v>
          </cell>
          <cell r="E143">
            <v>9820.9998952506521</v>
          </cell>
          <cell r="F143">
            <v>11960.382341083574</v>
          </cell>
          <cell r="G143">
            <v>9070.8205542418182</v>
          </cell>
          <cell r="H143">
            <v>8356.797750144573</v>
          </cell>
          <cell r="I143">
            <v>8492.4551749715247</v>
          </cell>
          <cell r="J143">
            <v>10033.597927353832</v>
          </cell>
        </row>
        <row r="144">
          <cell r="A144" t="str">
            <v>Qatar</v>
          </cell>
          <cell r="B144">
            <v>0</v>
          </cell>
          <cell r="C144">
            <v>0</v>
          </cell>
          <cell r="D144">
            <v>0</v>
          </cell>
          <cell r="E144">
            <v>0</v>
          </cell>
          <cell r="F144">
            <v>0</v>
          </cell>
          <cell r="G144">
            <v>0</v>
          </cell>
          <cell r="H144">
            <v>0</v>
          </cell>
        </row>
        <row r="145">
          <cell r="A145" t="str">
            <v>Rwanda</v>
          </cell>
          <cell r="B145">
            <v>44030.658973431855</v>
          </cell>
          <cell r="C145">
            <v>56828.070022070468</v>
          </cell>
          <cell r="D145">
            <v>28872.840441258133</v>
          </cell>
          <cell r="E145">
            <v>52403.885636715771</v>
          </cell>
          <cell r="F145">
            <v>56527.296780238546</v>
          </cell>
          <cell r="G145">
            <v>42634.487803996446</v>
          </cell>
          <cell r="H145">
            <v>96354.375545540664</v>
          </cell>
          <cell r="I145">
            <v>98946.876270256398</v>
          </cell>
          <cell r="J145">
            <v>62062.461551228866</v>
          </cell>
        </row>
        <row r="146">
          <cell r="A146" t="str">
            <v>Saint Helena</v>
          </cell>
          <cell r="B146">
            <v>0</v>
          </cell>
          <cell r="C146">
            <v>337.14568649874491</v>
          </cell>
          <cell r="D146">
            <v>0.13335381747859162</v>
          </cell>
          <cell r="E146">
            <v>597.06874525162982</v>
          </cell>
          <cell r="F146">
            <v>442.69900560758089</v>
          </cell>
          <cell r="G146">
            <v>15.752508033193299</v>
          </cell>
          <cell r="H146">
            <v>462.18959241517553</v>
          </cell>
          <cell r="I146">
            <v>21.818397013118052</v>
          </cell>
          <cell r="J146">
            <v>838.73573714226222</v>
          </cell>
        </row>
        <row r="147">
          <cell r="A147" t="str">
            <v>Saint Kitts and Nevis</v>
          </cell>
          <cell r="B147">
            <v>1041.7458919862124</v>
          </cell>
          <cell r="C147">
            <v>1231.6963018938523</v>
          </cell>
          <cell r="D147">
            <v>1342.9918634548758</v>
          </cell>
          <cell r="E147">
            <v>1224.3074829650391</v>
          </cell>
          <cell r="F147">
            <v>0</v>
          </cell>
          <cell r="G147">
            <v>0</v>
          </cell>
          <cell r="H147">
            <v>0</v>
          </cell>
        </row>
        <row r="148">
          <cell r="A148" t="str">
            <v>Saint Lucia</v>
          </cell>
          <cell r="B148">
            <v>3860.2762593637667</v>
          </cell>
          <cell r="C148">
            <v>2037.1508397673133</v>
          </cell>
          <cell r="D148">
            <v>1759.0510908231615</v>
          </cell>
          <cell r="E148">
            <v>2148.5080044631704</v>
          </cell>
          <cell r="F148">
            <v>1028.0042701076859</v>
          </cell>
          <cell r="G148">
            <v>2883.9190681817586</v>
          </cell>
          <cell r="H148">
            <v>3503.1823417728829</v>
          </cell>
          <cell r="I148">
            <v>1092.1219512985938</v>
          </cell>
          <cell r="J148">
            <v>1168.8721749867616</v>
          </cell>
        </row>
        <row r="149">
          <cell r="A149" t="str">
            <v>Saint Vincent and the Grenadines</v>
          </cell>
          <cell r="B149">
            <v>1421.2841684749924</v>
          </cell>
          <cell r="C149">
            <v>1037.9623372519802</v>
          </cell>
          <cell r="D149">
            <v>712.88202416535182</v>
          </cell>
          <cell r="E149">
            <v>1202.5433470007347</v>
          </cell>
          <cell r="F149">
            <v>1075.5845709199345</v>
          </cell>
          <cell r="G149">
            <v>1813.5856067071427</v>
          </cell>
          <cell r="H149">
            <v>2083.7965523080993</v>
          </cell>
          <cell r="I149">
            <v>407.92700848337654</v>
          </cell>
          <cell r="J149">
            <v>1277.1665782135165</v>
          </cell>
        </row>
        <row r="150">
          <cell r="A150" t="str">
            <v>Samoa</v>
          </cell>
          <cell r="B150">
            <v>4214.4478304871091</v>
          </cell>
          <cell r="C150">
            <v>2343.1870437994985</v>
          </cell>
          <cell r="D150">
            <v>1690.912458329693</v>
          </cell>
          <cell r="E150">
            <v>3202.7388527356029</v>
          </cell>
          <cell r="F150">
            <v>1849.3346151757301</v>
          </cell>
          <cell r="G150">
            <v>3204.7624349782404</v>
          </cell>
          <cell r="H150">
            <v>2553.6753449065618</v>
          </cell>
          <cell r="I150">
            <v>4266.3528522237984</v>
          </cell>
          <cell r="J150">
            <v>3814.8699950358077</v>
          </cell>
        </row>
        <row r="151">
          <cell r="A151" t="str">
            <v>Sao Tome and Principe</v>
          </cell>
          <cell r="B151">
            <v>1272.7910979564281</v>
          </cell>
          <cell r="C151">
            <v>3172.1346679026165</v>
          </cell>
          <cell r="D151">
            <v>1542.9341089613733</v>
          </cell>
          <cell r="E151">
            <v>3095.6664505071217</v>
          </cell>
          <cell r="F151">
            <v>1997.7967276113438</v>
          </cell>
          <cell r="G151">
            <v>1338.5324839816676</v>
          </cell>
          <cell r="H151">
            <v>3198.645168100752</v>
          </cell>
          <cell r="I151">
            <v>3081.8297350328107</v>
          </cell>
          <cell r="J151">
            <v>2739.3596330074929</v>
          </cell>
        </row>
        <row r="152">
          <cell r="A152" t="str">
            <v>Saudi Arabia</v>
          </cell>
          <cell r="B152">
            <v>0</v>
          </cell>
          <cell r="C152">
            <v>0</v>
          </cell>
          <cell r="D152">
            <v>0</v>
          </cell>
          <cell r="E152">
            <v>0</v>
          </cell>
          <cell r="F152">
            <v>0</v>
          </cell>
          <cell r="G152">
            <v>0</v>
          </cell>
          <cell r="H152">
            <v>0</v>
          </cell>
        </row>
        <row r="153">
          <cell r="A153" t="str">
            <v>Senegal</v>
          </cell>
          <cell r="B153">
            <v>27646.797888339443</v>
          </cell>
          <cell r="C153">
            <v>39004.586831354281</v>
          </cell>
          <cell r="D153">
            <v>28092.389094627317</v>
          </cell>
          <cell r="E153">
            <v>37078.761039070509</v>
          </cell>
          <cell r="F153">
            <v>35021.176142095792</v>
          </cell>
          <cell r="G153">
            <v>30501.87696461126</v>
          </cell>
          <cell r="H153">
            <v>33186.281998443053</v>
          </cell>
          <cell r="I153">
            <v>33839.773475595655</v>
          </cell>
          <cell r="J153">
            <v>38482.321591516898</v>
          </cell>
        </row>
        <row r="154">
          <cell r="A154" t="str">
            <v>Serbia</v>
          </cell>
          <cell r="B154">
            <v>38896.369205136973</v>
          </cell>
          <cell r="C154">
            <v>82281.59832721854</v>
          </cell>
          <cell r="D154">
            <v>65370.308006655199</v>
          </cell>
          <cell r="E154">
            <v>59057.085558517167</v>
          </cell>
          <cell r="F154">
            <v>31750.15823142981</v>
          </cell>
          <cell r="G154">
            <v>45334.674317993427</v>
          </cell>
          <cell r="H154">
            <v>43797.020449049975</v>
          </cell>
          <cell r="I154">
            <v>37627.000992786321</v>
          </cell>
          <cell r="J154">
            <v>49392.903851300107</v>
          </cell>
        </row>
        <row r="155">
          <cell r="A155" t="str">
            <v>Seychelles</v>
          </cell>
          <cell r="B155">
            <v>641.12619108661067</v>
          </cell>
          <cell r="C155">
            <v>967.82794203356707</v>
          </cell>
          <cell r="D155">
            <v>1162.6976655858284</v>
          </cell>
          <cell r="E155">
            <v>1227.1707004797699</v>
          </cell>
          <cell r="F155">
            <v>406.40870263752646</v>
          </cell>
          <cell r="G155">
            <v>217.1734104546756</v>
          </cell>
          <cell r="H155">
            <v>964.56349202833439</v>
          </cell>
          <cell r="I155">
            <v>416.89635698634004</v>
          </cell>
          <cell r="J155">
            <v>0</v>
          </cell>
        </row>
        <row r="156">
          <cell r="A156" t="str">
            <v>Sierra Leone</v>
          </cell>
          <cell r="B156">
            <v>18995.716030537493</v>
          </cell>
          <cell r="C156">
            <v>18044.784282042714</v>
          </cell>
          <cell r="D156">
            <v>16812.934636381844</v>
          </cell>
          <cell r="E156">
            <v>19606.118160902726</v>
          </cell>
          <cell r="F156">
            <v>32890.204123031697</v>
          </cell>
          <cell r="G156">
            <v>36263.055492498279</v>
          </cell>
          <cell r="H156">
            <v>48422.389917675369</v>
          </cell>
          <cell r="I156">
            <v>49598.627470576241</v>
          </cell>
          <cell r="J156">
            <v>18795.072031229156</v>
          </cell>
        </row>
        <row r="157">
          <cell r="A157" t="str">
            <v>Singapore</v>
          </cell>
          <cell r="B157">
            <v>0</v>
          </cell>
          <cell r="C157">
            <v>0</v>
          </cell>
          <cell r="D157">
            <v>0</v>
          </cell>
          <cell r="E157">
            <v>0</v>
          </cell>
          <cell r="F157">
            <v>0</v>
          </cell>
          <cell r="G157">
            <v>0</v>
          </cell>
          <cell r="H157">
            <v>0</v>
          </cell>
        </row>
        <row r="158">
          <cell r="A158" t="str">
            <v>Slovenia</v>
          </cell>
          <cell r="B158">
            <v>0</v>
          </cell>
          <cell r="C158">
            <v>0</v>
          </cell>
          <cell r="D158">
            <v>0</v>
          </cell>
          <cell r="E158">
            <v>0</v>
          </cell>
          <cell r="F158">
            <v>0</v>
          </cell>
          <cell r="G158">
            <v>0</v>
          </cell>
          <cell r="H158">
            <v>0</v>
          </cell>
        </row>
        <row r="159">
          <cell r="A159" t="str">
            <v>Solomon Islands</v>
          </cell>
          <cell r="B159">
            <v>3572.4568320554677</v>
          </cell>
          <cell r="C159">
            <v>1633.2498772942035</v>
          </cell>
          <cell r="D159">
            <v>2040.5699838319917</v>
          </cell>
          <cell r="E159">
            <v>2339.1254862467031</v>
          </cell>
          <cell r="F159">
            <v>1756.7507355079802</v>
          </cell>
          <cell r="G159">
            <v>2047.1559845802715</v>
          </cell>
          <cell r="H159">
            <v>2162.6002482398439</v>
          </cell>
          <cell r="I159">
            <v>2104.6214364784487</v>
          </cell>
          <cell r="J159">
            <v>2375.4458166956924</v>
          </cell>
        </row>
        <row r="160">
          <cell r="A160" t="str">
            <v>Somalia</v>
          </cell>
          <cell r="B160">
            <v>19124.870042811137</v>
          </cell>
          <cell r="C160">
            <v>17133.507027430449</v>
          </cell>
          <cell r="D160">
            <v>15435.115012966829</v>
          </cell>
          <cell r="E160">
            <v>17626.184548419362</v>
          </cell>
          <cell r="F160">
            <v>18473.687869966772</v>
          </cell>
          <cell r="G160">
            <v>23610.168214261455</v>
          </cell>
          <cell r="H160">
            <v>21061.061073715551</v>
          </cell>
          <cell r="I160">
            <v>32357.432454182195</v>
          </cell>
          <cell r="J160">
            <v>31232.922946918497</v>
          </cell>
        </row>
        <row r="161">
          <cell r="A161" t="str">
            <v>South &amp; Central Asia, regional</v>
          </cell>
          <cell r="B161">
            <v>6772.5265722715421</v>
          </cell>
          <cell r="C161">
            <v>2542.1382176423599</v>
          </cell>
          <cell r="D161">
            <v>3529.9040631564285</v>
          </cell>
          <cell r="E161">
            <v>2509.6844601190705</v>
          </cell>
          <cell r="F161">
            <v>2302.2747217209003</v>
          </cell>
          <cell r="G161">
            <v>2474.7688882330717</v>
          </cell>
          <cell r="H161">
            <v>1096.8446122000369</v>
          </cell>
          <cell r="I161">
            <v>464.9351365692209</v>
          </cell>
          <cell r="J161">
            <v>190.65377362588964</v>
          </cell>
        </row>
        <row r="162">
          <cell r="A162" t="str">
            <v>South Africa</v>
          </cell>
          <cell r="B162">
            <v>23864.93197410936</v>
          </cell>
          <cell r="C162">
            <v>28948.254163235608</v>
          </cell>
          <cell r="D162">
            <v>23257.047353694099</v>
          </cell>
          <cell r="E162">
            <v>36216.749737813145</v>
          </cell>
          <cell r="F162">
            <v>55199.670109048981</v>
          </cell>
          <cell r="G162">
            <v>71452.207375165468</v>
          </cell>
          <cell r="H162">
            <v>22896.684280197642</v>
          </cell>
          <cell r="I162">
            <v>18134.069154623081</v>
          </cell>
          <cell r="J162">
            <v>22931.312496306244</v>
          </cell>
        </row>
        <row r="163">
          <cell r="A163" t="str">
            <v>South America, regional</v>
          </cell>
          <cell r="B163">
            <v>10507.603814502378</v>
          </cell>
          <cell r="C163">
            <v>8990.6569098068503</v>
          </cell>
          <cell r="D163">
            <v>6870.9222427591912</v>
          </cell>
          <cell r="E163">
            <v>7939.6671804062371</v>
          </cell>
          <cell r="F163">
            <v>4610.6994258519253</v>
          </cell>
          <cell r="G163">
            <v>3682.7454231072402</v>
          </cell>
          <cell r="H163">
            <v>8764.8454943560719</v>
          </cell>
          <cell r="I163">
            <v>3212.4583429835066</v>
          </cell>
          <cell r="J163">
            <v>9021.5429054852775</v>
          </cell>
        </row>
        <row r="164">
          <cell r="A164" t="str">
            <v>South Asia, regional</v>
          </cell>
          <cell r="B164">
            <v>1072.2634403512359</v>
          </cell>
          <cell r="C164">
            <v>866.68818945916212</v>
          </cell>
          <cell r="D164">
            <v>502.92512820953124</v>
          </cell>
          <cell r="E164">
            <v>1103.7903083679471</v>
          </cell>
          <cell r="F164">
            <v>1021.7670348277259</v>
          </cell>
          <cell r="G164">
            <v>1196.0142933473176</v>
          </cell>
          <cell r="H164">
            <v>3488.7786751373033</v>
          </cell>
          <cell r="I164">
            <v>1980.6299838088498</v>
          </cell>
          <cell r="J164">
            <v>3663.7147332386548</v>
          </cell>
        </row>
        <row r="165">
          <cell r="A165" t="str">
            <v>Sub-Saharan Africa, regional</v>
          </cell>
          <cell r="B165">
            <v>55468.277674002667</v>
          </cell>
          <cell r="C165">
            <v>49013.753212312891</v>
          </cell>
          <cell r="D165">
            <v>48803.815284965218</v>
          </cell>
          <cell r="E165">
            <v>37902.385336915846</v>
          </cell>
          <cell r="F165">
            <v>44256.822387516062</v>
          </cell>
          <cell r="G165">
            <v>33541.327745508519</v>
          </cell>
          <cell r="H165">
            <v>44404.702452095946</v>
          </cell>
          <cell r="I165">
            <v>35867.280057045915</v>
          </cell>
          <cell r="J165">
            <v>79447.299806486248</v>
          </cell>
        </row>
        <row r="166">
          <cell r="A166" t="str">
            <v>South Sudan</v>
          </cell>
          <cell r="B166">
            <v>0</v>
          </cell>
          <cell r="C166">
            <v>3304.8082802586282</v>
          </cell>
          <cell r="D166">
            <v>8470.5353324668431</v>
          </cell>
          <cell r="E166">
            <v>28075.036531613194</v>
          </cell>
          <cell r="F166">
            <v>25760.938685832069</v>
          </cell>
          <cell r="G166">
            <v>26938.40362853327</v>
          </cell>
          <cell r="H166">
            <v>29536.935631457301</v>
          </cell>
          <cell r="I166">
            <v>38544.888874762662</v>
          </cell>
          <cell r="J166">
            <v>18267.922814900026</v>
          </cell>
        </row>
        <row r="167">
          <cell r="A167" t="str">
            <v>Sri Lanka</v>
          </cell>
          <cell r="B167">
            <v>23521.41938453589</v>
          </cell>
          <cell r="C167">
            <v>28244.995257211678</v>
          </cell>
          <cell r="D167">
            <v>18076.170529637762</v>
          </cell>
          <cell r="E167">
            <v>24029.293671251085</v>
          </cell>
          <cell r="F167">
            <v>28413.141829021457</v>
          </cell>
          <cell r="G167">
            <v>25268.367990146111</v>
          </cell>
          <cell r="H167">
            <v>30417.048140248597</v>
          </cell>
          <cell r="I167">
            <v>24888.725650735356</v>
          </cell>
          <cell r="J167">
            <v>67687.714517917499</v>
          </cell>
        </row>
        <row r="168">
          <cell r="A168" t="str">
            <v>Ex-Yugoslavia states</v>
          </cell>
          <cell r="B168">
            <v>1086.7321536742368</v>
          </cell>
          <cell r="C168">
            <v>100.09382408086192</v>
          </cell>
          <cell r="D168">
            <v>22.525825600139306</v>
          </cell>
          <cell r="E168">
            <v>29.587351882590312</v>
          </cell>
          <cell r="F168">
            <v>15.528725493856093</v>
          </cell>
          <cell r="G168">
            <v>69.824723520217901</v>
          </cell>
          <cell r="H168">
            <v>33.629940611589078</v>
          </cell>
          <cell r="I168">
            <v>98.885928846790648</v>
          </cell>
          <cell r="J168">
            <v>131.27183160574103</v>
          </cell>
        </row>
        <row r="169">
          <cell r="A169" t="str">
            <v>Sudan</v>
          </cell>
          <cell r="B169">
            <v>44125.924697084563</v>
          </cell>
          <cell r="C169">
            <v>20696.292106961439</v>
          </cell>
          <cell r="D169">
            <v>23735.884807968294</v>
          </cell>
          <cell r="E169">
            <v>34247.126978688226</v>
          </cell>
          <cell r="F169">
            <v>25152.340715010385</v>
          </cell>
          <cell r="G169">
            <v>17435.739801022817</v>
          </cell>
          <cell r="H169">
            <v>20875.519270486926</v>
          </cell>
          <cell r="I169">
            <v>20129.837288439885</v>
          </cell>
          <cell r="J169">
            <v>30799.919685684974</v>
          </cell>
        </row>
        <row r="170">
          <cell r="A170" t="str">
            <v>Suriname</v>
          </cell>
          <cell r="B170">
            <v>2476.6837117338914</v>
          </cell>
          <cell r="C170">
            <v>768.74720594022597</v>
          </cell>
          <cell r="D170">
            <v>585.62705419661393</v>
          </cell>
          <cell r="E170">
            <v>971.70273007127082</v>
          </cell>
          <cell r="F170">
            <v>188.5703973071596</v>
          </cell>
          <cell r="G170">
            <v>309.6746151754927</v>
          </cell>
          <cell r="H170">
            <v>655.95556313017926</v>
          </cell>
          <cell r="I170">
            <v>1086.0802708118749</v>
          </cell>
          <cell r="J170">
            <v>607.81793493156727</v>
          </cell>
        </row>
        <row r="171">
          <cell r="A171" t="str">
            <v>Syria</v>
          </cell>
          <cell r="B171">
            <v>8972.0683212225449</v>
          </cell>
          <cell r="C171">
            <v>7039.6836070266254</v>
          </cell>
          <cell r="D171">
            <v>7221.2670516961216</v>
          </cell>
          <cell r="E171">
            <v>17161.707398164202</v>
          </cell>
          <cell r="F171">
            <v>16514.269856071314</v>
          </cell>
          <cell r="G171">
            <v>25843.792248468955</v>
          </cell>
          <cell r="H171">
            <v>34054.469365979268</v>
          </cell>
          <cell r="I171">
            <v>29245.275347316219</v>
          </cell>
          <cell r="J171">
            <v>46784.089967041757</v>
          </cell>
        </row>
        <row r="172">
          <cell r="A172" t="str">
            <v>Tajikistan</v>
          </cell>
          <cell r="B172">
            <v>14847.922088860118</v>
          </cell>
          <cell r="C172">
            <v>8735.223023199771</v>
          </cell>
          <cell r="D172">
            <v>7611.4342961262255</v>
          </cell>
          <cell r="E172">
            <v>14820.268781904637</v>
          </cell>
          <cell r="F172">
            <v>11723.583053697719</v>
          </cell>
          <cell r="G172">
            <v>12029.843406176746</v>
          </cell>
          <cell r="H172">
            <v>10802.392585609252</v>
          </cell>
          <cell r="I172">
            <v>8899.3208218673135</v>
          </cell>
          <cell r="J172">
            <v>17025.090038005404</v>
          </cell>
        </row>
        <row r="173">
          <cell r="A173" t="str">
            <v>Tanzania</v>
          </cell>
          <cell r="B173">
            <v>112127.53214447558</v>
          </cell>
          <cell r="C173">
            <v>65788.728311666302</v>
          </cell>
          <cell r="D173">
            <v>75684.556881371143</v>
          </cell>
          <cell r="E173">
            <v>143551.19212960295</v>
          </cell>
          <cell r="F173">
            <v>140475.11854391187</v>
          </cell>
          <cell r="G173">
            <v>105150.85244129713</v>
          </cell>
          <cell r="H173">
            <v>81167.477623964674</v>
          </cell>
          <cell r="I173">
            <v>107302.57558463214</v>
          </cell>
          <cell r="J173">
            <v>121092.00654540256</v>
          </cell>
        </row>
        <row r="174">
          <cell r="A174" t="str">
            <v>Thailand</v>
          </cell>
          <cell r="B174">
            <v>7717.9677967606012</v>
          </cell>
          <cell r="C174">
            <v>9181.7602752971288</v>
          </cell>
          <cell r="D174">
            <v>4287.5599063132813</v>
          </cell>
          <cell r="E174">
            <v>90303.480567417093</v>
          </cell>
          <cell r="F174">
            <v>7039.1297211556939</v>
          </cell>
          <cell r="G174">
            <v>3595.8740035724149</v>
          </cell>
          <cell r="H174">
            <v>5249.86497930321</v>
          </cell>
          <cell r="I174">
            <v>4297.1441401352895</v>
          </cell>
          <cell r="J174">
            <v>3308.2316141502865</v>
          </cell>
        </row>
        <row r="175">
          <cell r="A175" t="str">
            <v>Timor-Leste</v>
          </cell>
          <cell r="B175">
            <v>3096.6480321533763</v>
          </cell>
          <cell r="C175">
            <v>2584.3099388402084</v>
          </cell>
          <cell r="D175">
            <v>4450.7807720328583</v>
          </cell>
          <cell r="E175">
            <v>3986.7302352014958</v>
          </cell>
          <cell r="F175">
            <v>4263.1508675251389</v>
          </cell>
          <cell r="G175">
            <v>3276.7542889611927</v>
          </cell>
          <cell r="H175">
            <v>4552.3631577928254</v>
          </cell>
          <cell r="I175">
            <v>4707.8390919013</v>
          </cell>
          <cell r="J175">
            <v>2629.3185665388432</v>
          </cell>
        </row>
        <row r="176">
          <cell r="A176" t="str">
            <v>Togo</v>
          </cell>
          <cell r="B176">
            <v>18800.240792768047</v>
          </cell>
          <cell r="C176">
            <v>17272.900048083389</v>
          </cell>
          <cell r="D176">
            <v>9090.7450798504306</v>
          </cell>
          <cell r="E176">
            <v>14149.02269087236</v>
          </cell>
          <cell r="F176">
            <v>14744.841605289361</v>
          </cell>
          <cell r="G176">
            <v>10036.059492594184</v>
          </cell>
          <cell r="H176">
            <v>10123.268832063479</v>
          </cell>
          <cell r="I176">
            <v>59671.633575142201</v>
          </cell>
          <cell r="J176">
            <v>14557.534423588528</v>
          </cell>
        </row>
        <row r="177">
          <cell r="A177" t="str">
            <v>Tokelau</v>
          </cell>
          <cell r="B177">
            <v>10.817878961512632</v>
          </cell>
          <cell r="C177">
            <v>11.895529046954595</v>
          </cell>
          <cell r="D177">
            <v>4.746485737474031</v>
          </cell>
          <cell r="E177">
            <v>5.9418995567943602</v>
          </cell>
          <cell r="F177">
            <v>9.6275214915738534</v>
          </cell>
          <cell r="G177">
            <v>4.7851905759305868</v>
          </cell>
          <cell r="H177">
            <v>17.127207322702411</v>
          </cell>
          <cell r="I177">
            <v>11.332440924243915</v>
          </cell>
          <cell r="J177">
            <v>5.9558397128064238</v>
          </cell>
        </row>
        <row r="178">
          <cell r="A178" t="str">
            <v>Tonga</v>
          </cell>
          <cell r="B178">
            <v>969.44704850460505</v>
          </cell>
          <cell r="C178">
            <v>2051.0912589289705</v>
          </cell>
          <cell r="D178">
            <v>697.10617073821049</v>
          </cell>
          <cell r="E178">
            <v>2664.5128546189612</v>
          </cell>
          <cell r="F178">
            <v>2770.5256516940681</v>
          </cell>
          <cell r="G178">
            <v>1891.3945284379492</v>
          </cell>
          <cell r="H178">
            <v>1996.6708614721483</v>
          </cell>
          <cell r="I178">
            <v>1479.0700042535786</v>
          </cell>
          <cell r="J178">
            <v>1309.9989603842537</v>
          </cell>
        </row>
        <row r="179">
          <cell r="A179" t="str">
            <v>Trinidad and Tobago</v>
          </cell>
          <cell r="B179">
            <v>105.40887962586675</v>
          </cell>
          <cell r="C179">
            <v>0</v>
          </cell>
          <cell r="D179">
            <v>0</v>
          </cell>
          <cell r="E179">
            <v>0</v>
          </cell>
          <cell r="F179">
            <v>0</v>
          </cell>
          <cell r="G179">
            <v>0</v>
          </cell>
          <cell r="H179">
            <v>0</v>
          </cell>
        </row>
        <row r="180">
          <cell r="A180" t="str">
            <v>Tunisia</v>
          </cell>
          <cell r="B180">
            <v>12402.212955128713</v>
          </cell>
          <cell r="C180">
            <v>35927.807327507639</v>
          </cell>
          <cell r="D180">
            <v>41805.177606527985</v>
          </cell>
          <cell r="E180">
            <v>40047.99765637712</v>
          </cell>
          <cell r="F180">
            <v>39235.611713679711</v>
          </cell>
          <cell r="G180">
            <v>38191.166214563978</v>
          </cell>
          <cell r="H180">
            <v>37734.274510177536</v>
          </cell>
          <cell r="I180">
            <v>36676.289965377</v>
          </cell>
          <cell r="J180">
            <v>30686.667642957036</v>
          </cell>
        </row>
        <row r="181">
          <cell r="A181" t="str">
            <v>Turkey</v>
          </cell>
          <cell r="B181">
            <v>36223.204978082176</v>
          </cell>
          <cell r="C181">
            <v>206785.59960901333</v>
          </cell>
          <cell r="D181">
            <v>206487.63167732928</v>
          </cell>
          <cell r="E181">
            <v>220225.65962399729</v>
          </cell>
          <cell r="F181">
            <v>218647.09528897295</v>
          </cell>
          <cell r="G181">
            <v>233611.08343336522</v>
          </cell>
          <cell r="H181">
            <v>290175.12782364903</v>
          </cell>
          <cell r="I181">
            <v>189735.83674749138</v>
          </cell>
          <cell r="J181">
            <v>135198.27039455742</v>
          </cell>
        </row>
        <row r="182">
          <cell r="A182" t="str">
            <v>Turkmenistan</v>
          </cell>
          <cell r="B182">
            <v>1145.3345885005788</v>
          </cell>
          <cell r="C182">
            <v>1089.9230229642731</v>
          </cell>
          <cell r="D182">
            <v>826.02069735855639</v>
          </cell>
          <cell r="E182">
            <v>1288.4800424634391</v>
          </cell>
          <cell r="F182">
            <v>1031.8093092824897</v>
          </cell>
          <cell r="G182">
            <v>1015.7967109093012</v>
          </cell>
          <cell r="H182">
            <v>1376.3695709143904</v>
          </cell>
          <cell r="I182">
            <v>1194.2978565128024</v>
          </cell>
          <cell r="J182">
            <v>954.38696094036891</v>
          </cell>
        </row>
        <row r="183">
          <cell r="A183" t="str">
            <v>Turks and Caicos Islands</v>
          </cell>
          <cell r="B183">
            <v>0</v>
          </cell>
          <cell r="C183">
            <v>0</v>
          </cell>
          <cell r="D183">
            <v>0</v>
          </cell>
          <cell r="E183">
            <v>0</v>
          </cell>
          <cell r="F183">
            <v>0</v>
          </cell>
          <cell r="G183">
            <v>0</v>
          </cell>
          <cell r="H183">
            <v>0</v>
          </cell>
        </row>
        <row r="184">
          <cell r="A184" t="str">
            <v>Tuvalu</v>
          </cell>
          <cell r="B184">
            <v>73.175717953112851</v>
          </cell>
          <cell r="C184">
            <v>530.16545317764792</v>
          </cell>
          <cell r="D184">
            <v>249.33401660260668</v>
          </cell>
          <cell r="E184">
            <v>580.33207698321451</v>
          </cell>
          <cell r="F184">
            <v>860.18634921536284</v>
          </cell>
          <cell r="G184">
            <v>792.96488414273301</v>
          </cell>
          <cell r="H184">
            <v>1029.6267588962585</v>
          </cell>
          <cell r="I184">
            <v>810.54656309956306</v>
          </cell>
          <cell r="J184">
            <v>659.37912566917646</v>
          </cell>
        </row>
        <row r="185">
          <cell r="A185" t="str">
            <v>Uganda</v>
          </cell>
          <cell r="B185">
            <v>58967.49833314518</v>
          </cell>
          <cell r="C185">
            <v>50218.652865630866</v>
          </cell>
          <cell r="D185">
            <v>49056.578983091022</v>
          </cell>
          <cell r="E185">
            <v>73866.816853099503</v>
          </cell>
          <cell r="F185">
            <v>61980.571415361308</v>
          </cell>
          <cell r="G185">
            <v>57855.696154191661</v>
          </cell>
          <cell r="H185">
            <v>58227.814883653853</v>
          </cell>
          <cell r="I185">
            <v>61621.254987143053</v>
          </cell>
          <cell r="J185">
            <v>77583.61057331413</v>
          </cell>
        </row>
        <row r="186">
          <cell r="A186" t="str">
            <v>Ukraine</v>
          </cell>
          <cell r="B186">
            <v>22600.097944794437</v>
          </cell>
          <cell r="C186">
            <v>21675.979842993303</v>
          </cell>
          <cell r="D186">
            <v>20412.851688366707</v>
          </cell>
          <cell r="E186">
            <v>38824.545859753591</v>
          </cell>
          <cell r="F186">
            <v>39970.070901858257</v>
          </cell>
          <cell r="G186">
            <v>26088.845246325807</v>
          </cell>
          <cell r="H186">
            <v>47902.531390951255</v>
          </cell>
          <cell r="I186">
            <v>30041.44351777566</v>
          </cell>
          <cell r="J186">
            <v>33419.359716036546</v>
          </cell>
        </row>
        <row r="187">
          <cell r="A187" t="str">
            <v>United Arab Emirates</v>
          </cell>
          <cell r="B187">
            <v>0</v>
          </cell>
          <cell r="C187">
            <v>0</v>
          </cell>
          <cell r="D187">
            <v>0</v>
          </cell>
          <cell r="E187">
            <v>0</v>
          </cell>
          <cell r="F187">
            <v>0</v>
          </cell>
          <cell r="G187">
            <v>0</v>
          </cell>
          <cell r="H187">
            <v>0</v>
          </cell>
        </row>
        <row r="188">
          <cell r="A188" t="str">
            <v>Uruguay</v>
          </cell>
          <cell r="B188">
            <v>1139.1937548764108</v>
          </cell>
          <cell r="C188">
            <v>1120.9917702008481</v>
          </cell>
          <cell r="D188">
            <v>684.50377309940279</v>
          </cell>
          <cell r="E188">
            <v>1353.9296893316121</v>
          </cell>
          <cell r="F188">
            <v>999.70492209822555</v>
          </cell>
          <cell r="G188">
            <v>786.38441950940171</v>
          </cell>
          <cell r="H188">
            <v>617.11850378113775</v>
          </cell>
          <cell r="I188">
            <v>388.37160302042651</v>
          </cell>
          <cell r="J188">
            <v>0</v>
          </cell>
        </row>
        <row r="189">
          <cell r="A189" t="str">
            <v>Uzbekistan</v>
          </cell>
          <cell r="B189">
            <v>6050.1814779169572</v>
          </cell>
          <cell r="C189">
            <v>7897.4331879344518</v>
          </cell>
          <cell r="D189">
            <v>8329.4857949885918</v>
          </cell>
          <cell r="E189">
            <v>12060.532609558526</v>
          </cell>
          <cell r="F189">
            <v>17261.2055000654</v>
          </cell>
          <cell r="G189">
            <v>16316.976811979788</v>
          </cell>
          <cell r="H189">
            <v>16724.25156417687</v>
          </cell>
          <cell r="I189">
            <v>11604.018366118495</v>
          </cell>
          <cell r="J189">
            <v>26478.196198339807</v>
          </cell>
        </row>
        <row r="190">
          <cell r="A190" t="str">
            <v>Vanuatu</v>
          </cell>
          <cell r="B190">
            <v>278.64611113454424</v>
          </cell>
          <cell r="C190">
            <v>445.3051656472681</v>
          </cell>
          <cell r="D190">
            <v>538.730006376397</v>
          </cell>
          <cell r="E190">
            <v>600.23664113397069</v>
          </cell>
          <cell r="F190">
            <v>355.36326009614913</v>
          </cell>
          <cell r="G190">
            <v>2540.6849110682333</v>
          </cell>
          <cell r="H190">
            <v>2163.0376244757267</v>
          </cell>
          <cell r="I190">
            <v>1876.8558317082461</v>
          </cell>
          <cell r="J190">
            <v>4244.6629031188959</v>
          </cell>
        </row>
        <row r="191">
          <cell r="A191" t="str">
            <v>Venezuela</v>
          </cell>
          <cell r="B191">
            <v>1163.1775090349538</v>
          </cell>
          <cell r="C191">
            <v>2011.3817261861641</v>
          </cell>
          <cell r="D191">
            <v>1372.2192926209727</v>
          </cell>
          <cell r="E191">
            <v>1156.4281496717817</v>
          </cell>
          <cell r="F191">
            <v>1030.5442211271584</v>
          </cell>
          <cell r="G191">
            <v>1153.2144783683739</v>
          </cell>
          <cell r="H191">
            <v>1181.3198854804691</v>
          </cell>
          <cell r="I191">
            <v>802.08145046024322</v>
          </cell>
          <cell r="J191">
            <v>3796.8955052882902</v>
          </cell>
        </row>
        <row r="192">
          <cell r="A192" t="str">
            <v>Vietnam</v>
          </cell>
          <cell r="B192">
            <v>94576.378195046535</v>
          </cell>
          <cell r="C192">
            <v>127150.67334363166</v>
          </cell>
          <cell r="D192">
            <v>100328.31805858738</v>
          </cell>
          <cell r="E192">
            <v>155492.83368216266</v>
          </cell>
          <cell r="F192">
            <v>184982.98301497506</v>
          </cell>
          <cell r="G192">
            <v>104229.00291956418</v>
          </cell>
          <cell r="H192">
            <v>90265.342243655687</v>
          </cell>
          <cell r="I192">
            <v>83573.45125435965</v>
          </cell>
          <cell r="J192">
            <v>105967.15460227405</v>
          </cell>
        </row>
        <row r="193">
          <cell r="A193" t="str">
            <v>Wallis and Futuna</v>
          </cell>
          <cell r="B193">
            <v>523.40605643141987</v>
          </cell>
          <cell r="C193">
            <v>537.86711554640749</v>
          </cell>
          <cell r="D193">
            <v>427.09828498862913</v>
          </cell>
          <cell r="E193">
            <v>234.52929357017183</v>
          </cell>
          <cell r="F193">
            <v>41.544792392007089</v>
          </cell>
          <cell r="G193">
            <v>19.254985591628966</v>
          </cell>
          <cell r="H193">
            <v>28.868876397880719</v>
          </cell>
          <cell r="I193">
            <v>61.100454104593233</v>
          </cell>
          <cell r="J193">
            <v>1054.2651297417863</v>
          </cell>
        </row>
        <row r="194">
          <cell r="A194" t="str">
            <v>West Bank and Gaza Strip</v>
          </cell>
          <cell r="B194">
            <v>68997.456189014774</v>
          </cell>
          <cell r="C194">
            <v>47471.823549501758</v>
          </cell>
          <cell r="D194">
            <v>48777.878339188697</v>
          </cell>
          <cell r="E194">
            <v>41816.445387545195</v>
          </cell>
          <cell r="F194">
            <v>54545.387457760182</v>
          </cell>
          <cell r="G194">
            <v>58604.216660654391</v>
          </cell>
          <cell r="H194">
            <v>56927.91801436487</v>
          </cell>
          <cell r="I194">
            <v>45734.250405848223</v>
          </cell>
          <cell r="J194">
            <v>53191.949116816235</v>
          </cell>
        </row>
        <row r="195">
          <cell r="A195" t="str">
            <v>Caribbean, regional</v>
          </cell>
          <cell r="B195">
            <v>4545.1909463339061</v>
          </cell>
          <cell r="C195">
            <v>2947.1048707738496</v>
          </cell>
          <cell r="D195">
            <v>3278.6267820019129</v>
          </cell>
          <cell r="E195">
            <v>1708.612669461424</v>
          </cell>
          <cell r="F195">
            <v>3139.1750860825196</v>
          </cell>
          <cell r="G195">
            <v>3506.0005655069767</v>
          </cell>
          <cell r="H195">
            <v>2849.2136253952949</v>
          </cell>
          <cell r="I195">
            <v>3034.5952693633617</v>
          </cell>
          <cell r="J195">
            <v>2922.9692667666732</v>
          </cell>
        </row>
        <row r="196">
          <cell r="A196" t="str">
            <v>Yemen</v>
          </cell>
          <cell r="B196">
            <v>23080.638719943519</v>
          </cell>
          <cell r="C196">
            <v>13160.268792796507</v>
          </cell>
          <cell r="D196">
            <v>16859.490401499257</v>
          </cell>
          <cell r="E196">
            <v>34985.692849829953</v>
          </cell>
          <cell r="F196">
            <v>42003.995440553415</v>
          </cell>
          <cell r="G196">
            <v>13980.363388776754</v>
          </cell>
          <cell r="H196">
            <v>21434.912869450174</v>
          </cell>
          <cell r="I196">
            <v>73813.451151911882</v>
          </cell>
          <cell r="J196">
            <v>74783.633643797424</v>
          </cell>
        </row>
        <row r="197">
          <cell r="A197" t="str">
            <v>Zambia</v>
          </cell>
          <cell r="B197">
            <v>23301.198902083121</v>
          </cell>
          <cell r="C197">
            <v>26878.256661817948</v>
          </cell>
          <cell r="D197">
            <v>22551.933055434172</v>
          </cell>
          <cell r="E197">
            <v>48045.657433672946</v>
          </cell>
          <cell r="F197">
            <v>27838.297054031405</v>
          </cell>
          <cell r="G197">
            <v>26824.665286243129</v>
          </cell>
          <cell r="H197">
            <v>33649.435850422575</v>
          </cell>
          <cell r="I197">
            <v>28796.299122004864</v>
          </cell>
          <cell r="J197">
            <v>40274.189111101921</v>
          </cell>
        </row>
        <row r="198">
          <cell r="A198" t="str">
            <v>Zimbabwe</v>
          </cell>
          <cell r="B198">
            <v>22096.503909226019</v>
          </cell>
          <cell r="C198">
            <v>13328.794969826527</v>
          </cell>
          <cell r="D198">
            <v>18274.115430294281</v>
          </cell>
          <cell r="E198">
            <v>32846.808652596999</v>
          </cell>
          <cell r="F198">
            <v>22311.410806250969</v>
          </cell>
          <cell r="G198">
            <v>22538.838981832196</v>
          </cell>
          <cell r="H198">
            <v>18429.514045544456</v>
          </cell>
          <cell r="I198">
            <v>19728.844834924384</v>
          </cell>
          <cell r="J198">
            <v>32429.02922084081</v>
          </cell>
        </row>
        <row r="199">
          <cell r="A199" t="str">
            <v>Developing countries, unspecified</v>
          </cell>
          <cell r="B199">
            <v>356135.83137113001</v>
          </cell>
          <cell r="C199">
            <v>287912.95086899999</v>
          </cell>
          <cell r="D199">
            <v>576381.90884539997</v>
          </cell>
          <cell r="E199">
            <v>565000.30629003327</v>
          </cell>
          <cell r="F199">
            <v>531875.90369900002</v>
          </cell>
          <cell r="G199">
            <v>638828.91795200005</v>
          </cell>
          <cell r="H199">
            <v>652756.85734799993</v>
          </cell>
          <cell r="I199">
            <v>962427.11840805842</v>
          </cell>
          <cell r="J199">
            <v>794067.32740979432</v>
          </cell>
        </row>
        <row r="200">
          <cell r="A200" t="str">
            <v>Eswatini</v>
          </cell>
          <cell r="B200">
            <v>6518.9231669644769</v>
          </cell>
          <cell r="C200">
            <v>4571.7167893373426</v>
          </cell>
          <cell r="D200">
            <v>2201.984741214666</v>
          </cell>
          <cell r="E200">
            <v>7245.4959693594419</v>
          </cell>
          <cell r="F200">
            <v>2968.1783843677094</v>
          </cell>
          <cell r="G200">
            <v>4274.690583388131</v>
          </cell>
          <cell r="H200">
            <v>4894.8264158805941</v>
          </cell>
          <cell r="I200">
            <v>5221.3517960588379</v>
          </cell>
          <cell r="J200">
            <v>3556.8420134872358</v>
          </cell>
        </row>
        <row r="201">
          <cell r="A201" t="str">
            <v>North Macedonia</v>
          </cell>
          <cell r="B201">
            <v>7755.510929701738</v>
          </cell>
          <cell r="C201">
            <v>10379.278548133356</v>
          </cell>
          <cell r="D201">
            <v>7241.7223510127551</v>
          </cell>
          <cell r="E201">
            <v>11068.718556103402</v>
          </cell>
          <cell r="F201">
            <v>12640.255436003792</v>
          </cell>
          <cell r="G201">
            <v>17866.355667387277</v>
          </cell>
          <cell r="H201">
            <v>13207.727164423961</v>
          </cell>
          <cell r="I201">
            <v>10099.439890696871</v>
          </cell>
          <cell r="J201">
            <v>11169.869690138903</v>
          </cell>
        </row>
        <row r="202">
          <cell r="A202" t="str">
            <v>Grand Total</v>
          </cell>
          <cell r="B202">
            <v>3325874.2310279561</v>
          </cell>
          <cell r="C202">
            <v>3378141.3830550001</v>
          </cell>
          <cell r="D202">
            <v>3251319.6160024004</v>
          </cell>
          <cell r="E202">
            <v>4695457.7985972762</v>
          </cell>
          <cell r="F202">
            <v>4881235.6187309986</v>
          </cell>
          <cell r="G202">
            <v>4484986.560504999</v>
          </cell>
          <cell r="H202">
            <v>4852413.3800153984</v>
          </cell>
          <cell r="I202">
            <v>5265561.0398739977</v>
          </cell>
          <cell r="J202">
            <v>5288977.0829098457</v>
          </cell>
        </row>
      </sheetData>
      <sheetData sheetId="2">
        <row r="1">
          <cell r="A1" t="str">
            <v>Country</v>
          </cell>
          <cell r="B1">
            <v>2010</v>
          </cell>
          <cell r="C1">
            <v>2011</v>
          </cell>
          <cell r="D1">
            <v>2012</v>
          </cell>
          <cell r="E1">
            <v>2013</v>
          </cell>
          <cell r="F1">
            <v>2014</v>
          </cell>
          <cell r="G1">
            <v>2015</v>
          </cell>
          <cell r="H1">
            <v>2016</v>
          </cell>
          <cell r="I1">
            <v>2017</v>
          </cell>
          <cell r="J1">
            <v>2018</v>
          </cell>
        </row>
        <row r="2">
          <cell r="A2" t="str">
            <v>North Africa</v>
          </cell>
        </row>
        <row r="3">
          <cell r="A3" t="str">
            <v>Algeria</v>
          </cell>
          <cell r="B3" t="str">
            <v xml:space="preserve">UMIC </v>
          </cell>
          <cell r="C3" t="str">
            <v xml:space="preserve">UMIC </v>
          </cell>
          <cell r="D3" t="str">
            <v xml:space="preserve">UMIC </v>
          </cell>
          <cell r="E3" t="str">
            <v xml:space="preserve">UMIC </v>
          </cell>
          <cell r="F3" t="str">
            <v xml:space="preserve">UMIC </v>
          </cell>
          <cell r="G3" t="str">
            <v xml:space="preserve">UMIC </v>
          </cell>
          <cell r="H3" t="str">
            <v>UMIC</v>
          </cell>
          <cell r="I3" t="str">
            <v xml:space="preserve">UMIC </v>
          </cell>
          <cell r="J3" t="str">
            <v>UMIC</v>
          </cell>
        </row>
        <row r="4">
          <cell r="A4" t="str">
            <v>Egypt</v>
          </cell>
          <cell r="B4" t="str">
            <v>LMIC</v>
          </cell>
          <cell r="C4" t="str">
            <v>LMIC</v>
          </cell>
          <cell r="D4" t="str">
            <v>LMIC</v>
          </cell>
          <cell r="E4" t="str">
            <v>LMIC</v>
          </cell>
          <cell r="F4" t="str">
            <v>LMIC</v>
          </cell>
          <cell r="G4" t="str">
            <v>LMIC</v>
          </cell>
          <cell r="H4" t="str">
            <v>LMIC</v>
          </cell>
          <cell r="I4" t="str">
            <v>LMIC</v>
          </cell>
          <cell r="J4" t="str">
            <v>LMIC</v>
          </cell>
        </row>
        <row r="5">
          <cell r="A5" t="str">
            <v>Libya</v>
          </cell>
          <cell r="B5" t="str">
            <v xml:space="preserve">UMIC </v>
          </cell>
          <cell r="C5" t="str">
            <v xml:space="preserve">UMIC </v>
          </cell>
          <cell r="D5" t="str">
            <v>LIC</v>
          </cell>
          <cell r="E5" t="str">
            <v>LIC</v>
          </cell>
          <cell r="F5" t="str">
            <v>LIC</v>
          </cell>
          <cell r="G5" t="str">
            <v>LIC</v>
          </cell>
          <cell r="H5" t="str">
            <v>LIC</v>
          </cell>
          <cell r="I5" t="str">
            <v xml:space="preserve">UMIC </v>
          </cell>
          <cell r="J5" t="str">
            <v>UMIC</v>
          </cell>
        </row>
        <row r="6">
          <cell r="A6" t="str">
            <v>Morocco</v>
          </cell>
          <cell r="B6" t="str">
            <v>LMIC</v>
          </cell>
          <cell r="C6" t="str">
            <v>LMIC</v>
          </cell>
          <cell r="D6" t="str">
            <v>LMIC</v>
          </cell>
          <cell r="E6" t="str">
            <v>LMIC</v>
          </cell>
          <cell r="F6" t="str">
            <v>LMIC</v>
          </cell>
          <cell r="G6" t="str">
            <v>LMIC</v>
          </cell>
          <cell r="H6" t="str">
            <v>LMIC</v>
          </cell>
          <cell r="I6" t="str">
            <v>LMIC</v>
          </cell>
          <cell r="J6" t="str">
            <v>LMIC</v>
          </cell>
        </row>
        <row r="7">
          <cell r="A7" t="str">
            <v>Tunisia</v>
          </cell>
          <cell r="B7" t="str">
            <v xml:space="preserve">UMIC </v>
          </cell>
          <cell r="C7" t="str">
            <v>LMIC</v>
          </cell>
          <cell r="D7" t="str">
            <v xml:space="preserve">UMIC </v>
          </cell>
          <cell r="E7" t="str">
            <v xml:space="preserve">UMIC </v>
          </cell>
          <cell r="F7" t="str">
            <v xml:space="preserve">UMIC </v>
          </cell>
          <cell r="G7" t="str">
            <v>LMIC</v>
          </cell>
          <cell r="H7" t="str">
            <v>LMIC</v>
          </cell>
          <cell r="I7" t="str">
            <v>LMIC</v>
          </cell>
          <cell r="J7" t="str">
            <v>LMIC</v>
          </cell>
        </row>
        <row r="8">
          <cell r="A8" t="str">
            <v>SSA</v>
          </cell>
        </row>
        <row r="9">
          <cell r="A9" t="str">
            <v>Angola</v>
          </cell>
          <cell r="B9" t="str">
            <v>LMIC</v>
          </cell>
          <cell r="C9" t="str">
            <v>LMIC</v>
          </cell>
          <cell r="D9" t="str">
            <v xml:space="preserve">UMIC </v>
          </cell>
          <cell r="E9" t="str">
            <v xml:space="preserve">UMIC </v>
          </cell>
          <cell r="F9" t="str">
            <v xml:space="preserve">UMIC </v>
          </cell>
          <cell r="G9" t="str">
            <v xml:space="preserve">UMIC </v>
          </cell>
          <cell r="H9" t="str">
            <v>LMIC</v>
          </cell>
          <cell r="I9" t="str">
            <v>LMIC</v>
          </cell>
          <cell r="J9" t="str">
            <v>LMIC</v>
          </cell>
        </row>
        <row r="10">
          <cell r="A10" t="str">
            <v>Benin</v>
          </cell>
          <cell r="B10" t="str">
            <v>LIC</v>
          </cell>
          <cell r="C10" t="str">
            <v>LIC</v>
          </cell>
          <cell r="D10" t="str">
            <v>LIC</v>
          </cell>
          <cell r="E10" t="str">
            <v>LIC</v>
          </cell>
          <cell r="F10" t="str">
            <v>LIC</v>
          </cell>
          <cell r="G10" t="str">
            <v>LIC</v>
          </cell>
          <cell r="H10" t="str">
            <v>LIC</v>
          </cell>
          <cell r="I10" t="str">
            <v>LIC</v>
          </cell>
          <cell r="J10" t="str">
            <v>LIC</v>
          </cell>
        </row>
        <row r="11">
          <cell r="A11" t="str">
            <v>Botswana</v>
          </cell>
          <cell r="B11" t="str">
            <v xml:space="preserve">UMIC </v>
          </cell>
          <cell r="C11" t="str">
            <v xml:space="preserve">UMIC </v>
          </cell>
          <cell r="D11" t="str">
            <v xml:space="preserve">UMIC </v>
          </cell>
          <cell r="E11" t="str">
            <v xml:space="preserve">UMIC </v>
          </cell>
          <cell r="F11" t="str">
            <v xml:space="preserve">UMIC </v>
          </cell>
          <cell r="G11" t="str">
            <v xml:space="preserve">UMIC </v>
          </cell>
          <cell r="H11" t="str">
            <v>UMIC</v>
          </cell>
          <cell r="I11" t="str">
            <v xml:space="preserve">UMIC </v>
          </cell>
          <cell r="J11" t="str">
            <v>UMIC</v>
          </cell>
        </row>
        <row r="12">
          <cell r="A12" t="str">
            <v>Burkina Faso</v>
          </cell>
          <cell r="B12" t="str">
            <v>LIC</v>
          </cell>
          <cell r="C12" t="str">
            <v>LIC</v>
          </cell>
          <cell r="D12" t="str">
            <v>LIC</v>
          </cell>
          <cell r="E12" t="str">
            <v>LIC</v>
          </cell>
          <cell r="F12" t="str">
            <v>LIC</v>
          </cell>
          <cell r="G12" t="str">
            <v>LIC</v>
          </cell>
          <cell r="H12" t="str">
            <v>LIC</v>
          </cell>
          <cell r="I12" t="str">
            <v>LIC</v>
          </cell>
          <cell r="J12" t="str">
            <v>LIC</v>
          </cell>
        </row>
        <row r="13">
          <cell r="A13" t="str">
            <v>Burundi</v>
          </cell>
          <cell r="B13" t="str">
            <v>LIC</v>
          </cell>
          <cell r="C13" t="str">
            <v>LIC</v>
          </cell>
          <cell r="D13" t="str">
            <v>LIC</v>
          </cell>
          <cell r="E13" t="str">
            <v>LIC</v>
          </cell>
          <cell r="F13" t="str">
            <v>LIC</v>
          </cell>
          <cell r="G13" t="str">
            <v>LIC</v>
          </cell>
          <cell r="H13" t="str">
            <v>LIC</v>
          </cell>
          <cell r="I13" t="str">
            <v>LIC</v>
          </cell>
          <cell r="J13" t="str">
            <v>LIC</v>
          </cell>
        </row>
        <row r="14">
          <cell r="A14" t="str">
            <v>Cape Verde</v>
          </cell>
          <cell r="B14" t="str">
            <v>LMIC</v>
          </cell>
          <cell r="C14" t="str">
            <v>LMIC</v>
          </cell>
          <cell r="D14" t="str">
            <v>LMIC</v>
          </cell>
          <cell r="E14" t="str">
            <v>LMIC</v>
          </cell>
          <cell r="F14" t="str">
            <v>LMIC</v>
          </cell>
          <cell r="G14" t="str">
            <v>LMIC</v>
          </cell>
          <cell r="H14" t="str">
            <v>LMIC</v>
          </cell>
          <cell r="I14" t="str">
            <v>LMIC</v>
          </cell>
          <cell r="J14" t="str">
            <v>LMIC</v>
          </cell>
        </row>
        <row r="15">
          <cell r="A15" t="str">
            <v>Cameroon</v>
          </cell>
          <cell r="B15" t="str">
            <v>LMIC</v>
          </cell>
          <cell r="C15" t="str">
            <v>LMIC</v>
          </cell>
          <cell r="D15" t="str">
            <v>LMIC</v>
          </cell>
          <cell r="E15" t="str">
            <v>LMIC</v>
          </cell>
          <cell r="F15" t="str">
            <v>LMIC</v>
          </cell>
          <cell r="G15" t="str">
            <v>LMIC</v>
          </cell>
          <cell r="H15" t="str">
            <v>LMIC</v>
          </cell>
          <cell r="I15" t="str">
            <v>LMIC</v>
          </cell>
          <cell r="J15" t="str">
            <v>LMIC</v>
          </cell>
        </row>
        <row r="16">
          <cell r="A16" t="str">
            <v>Central African Republic</v>
          </cell>
          <cell r="B16" t="str">
            <v>LIC</v>
          </cell>
          <cell r="C16" t="str">
            <v>LIC</v>
          </cell>
          <cell r="D16" t="str">
            <v>LIC</v>
          </cell>
          <cell r="E16" t="str">
            <v>LIC</v>
          </cell>
          <cell r="F16" t="str">
            <v>LIC</v>
          </cell>
          <cell r="G16" t="str">
            <v>LIC</v>
          </cell>
          <cell r="H16" t="str">
            <v>LIC</v>
          </cell>
          <cell r="I16" t="str">
            <v>LIC</v>
          </cell>
          <cell r="J16" t="str">
            <v>LIC</v>
          </cell>
        </row>
        <row r="17">
          <cell r="A17" t="str">
            <v>Chad</v>
          </cell>
          <cell r="B17" t="str">
            <v>LIC</v>
          </cell>
          <cell r="C17" t="str">
            <v>LIC</v>
          </cell>
          <cell r="D17" t="str">
            <v>LIC</v>
          </cell>
          <cell r="E17" t="str">
            <v>LIC</v>
          </cell>
          <cell r="F17" t="str">
            <v>LIC</v>
          </cell>
          <cell r="G17" t="str">
            <v>LIC</v>
          </cell>
          <cell r="H17" t="str">
            <v>LIC</v>
          </cell>
          <cell r="I17" t="str">
            <v>LIC</v>
          </cell>
          <cell r="J17" t="str">
            <v>LIC</v>
          </cell>
        </row>
        <row r="18">
          <cell r="A18" t="str">
            <v>Comoros</v>
          </cell>
          <cell r="B18" t="str">
            <v>LIC</v>
          </cell>
          <cell r="C18" t="str">
            <v>LIC</v>
          </cell>
          <cell r="D18" t="str">
            <v>LIC</v>
          </cell>
          <cell r="E18" t="str">
            <v>LIC</v>
          </cell>
          <cell r="F18" t="str">
            <v>LIC</v>
          </cell>
          <cell r="G18" t="str">
            <v>LIC</v>
          </cell>
          <cell r="H18" t="str">
            <v>LIC</v>
          </cell>
          <cell r="I18" t="str">
            <v>LIC</v>
          </cell>
          <cell r="J18" t="str">
            <v>LIC</v>
          </cell>
        </row>
        <row r="19">
          <cell r="A19" t="str">
            <v>Congo</v>
          </cell>
          <cell r="B19" t="str">
            <v>LMIC</v>
          </cell>
          <cell r="C19" t="str">
            <v>LMIC</v>
          </cell>
          <cell r="D19" t="str">
            <v>LMIC</v>
          </cell>
          <cell r="E19" t="str">
            <v>LMIC</v>
          </cell>
          <cell r="F19" t="str">
            <v>LMIC</v>
          </cell>
          <cell r="G19" t="str">
            <v>LMIC</v>
          </cell>
          <cell r="H19" t="str">
            <v>LMIC</v>
          </cell>
          <cell r="I19" t="str">
            <v>LMIC</v>
          </cell>
          <cell r="J19" t="str">
            <v>LMIC</v>
          </cell>
        </row>
        <row r="20">
          <cell r="A20" t="str">
            <v>Ivory Coast</v>
          </cell>
          <cell r="B20" t="str">
            <v>LMIC</v>
          </cell>
          <cell r="C20" t="str">
            <v>LMIC</v>
          </cell>
          <cell r="D20" t="str">
            <v>LMIC</v>
          </cell>
          <cell r="E20" t="str">
            <v>LMIC</v>
          </cell>
          <cell r="F20" t="str">
            <v>LMIC</v>
          </cell>
          <cell r="G20" t="str">
            <v>LMIC</v>
          </cell>
          <cell r="H20" t="str">
            <v>LMIC</v>
          </cell>
          <cell r="I20" t="str">
            <v>LMIC</v>
          </cell>
          <cell r="J20" t="str">
            <v>LMIC</v>
          </cell>
        </row>
        <row r="21">
          <cell r="A21" t="str">
            <v>Democratic Republic of the Congo</v>
          </cell>
          <cell r="B21" t="str">
            <v>LIC</v>
          </cell>
          <cell r="C21" t="str">
            <v>LIC</v>
          </cell>
          <cell r="D21" t="str">
            <v>LIC</v>
          </cell>
          <cell r="E21" t="str">
            <v>LIC</v>
          </cell>
          <cell r="F21" t="str">
            <v>LIC</v>
          </cell>
          <cell r="G21" t="str">
            <v>LIC</v>
          </cell>
          <cell r="H21" t="str">
            <v>LIC</v>
          </cell>
          <cell r="I21" t="str">
            <v>LIC</v>
          </cell>
          <cell r="J21" t="str">
            <v>LIC</v>
          </cell>
        </row>
        <row r="22">
          <cell r="A22" t="str">
            <v>Djibouti</v>
          </cell>
          <cell r="B22" t="str">
            <v>LIC</v>
          </cell>
          <cell r="C22" t="str">
            <v>LIC</v>
          </cell>
          <cell r="D22" t="str">
            <v>LIC</v>
          </cell>
          <cell r="E22" t="str">
            <v>LIC</v>
          </cell>
          <cell r="F22" t="str">
            <v>LIC</v>
          </cell>
          <cell r="G22" t="str">
            <v>LIC</v>
          </cell>
          <cell r="H22" t="str">
            <v>LIC</v>
          </cell>
          <cell r="I22" t="str">
            <v>LMIC</v>
          </cell>
          <cell r="J22" t="str">
            <v>LMIC</v>
          </cell>
        </row>
        <row r="23">
          <cell r="A23" t="str">
            <v>Equatorial Guinea</v>
          </cell>
          <cell r="B23" t="str">
            <v>HIC</v>
          </cell>
          <cell r="C23" t="str">
            <v>HIC</v>
          </cell>
          <cell r="D23" t="str">
            <v>HIC</v>
          </cell>
          <cell r="E23" t="str">
            <v>HIC</v>
          </cell>
          <cell r="F23" t="str">
            <v>HIC</v>
          </cell>
          <cell r="G23" t="str">
            <v>HIC</v>
          </cell>
          <cell r="H23" t="str">
            <v>UMIC</v>
          </cell>
          <cell r="I23" t="str">
            <v xml:space="preserve">UMIC </v>
          </cell>
          <cell r="J23" t="str">
            <v>UMIC</v>
          </cell>
        </row>
        <row r="24">
          <cell r="A24" t="str">
            <v>Eritrea</v>
          </cell>
          <cell r="B24" t="str">
            <v>LIC</v>
          </cell>
          <cell r="C24" t="str">
            <v>LIC</v>
          </cell>
          <cell r="D24" t="str">
            <v>LIC</v>
          </cell>
          <cell r="E24" t="str">
            <v>LIC</v>
          </cell>
          <cell r="F24" t="str">
            <v>LIC</v>
          </cell>
          <cell r="G24" t="str">
            <v>LIC</v>
          </cell>
          <cell r="H24" t="str">
            <v>LIC</v>
          </cell>
          <cell r="I24" t="str">
            <v>LIC</v>
          </cell>
          <cell r="J24" t="str">
            <v>LIC</v>
          </cell>
        </row>
        <row r="25">
          <cell r="A25" t="str">
            <v>Ethiopia</v>
          </cell>
          <cell r="B25" t="str">
            <v>LIC</v>
          </cell>
          <cell r="C25" t="str">
            <v>LIC</v>
          </cell>
          <cell r="D25" t="str">
            <v>LIC</v>
          </cell>
          <cell r="E25" t="str">
            <v>LIC</v>
          </cell>
          <cell r="F25" t="str">
            <v>LIC</v>
          </cell>
          <cell r="G25" t="str">
            <v>LIC</v>
          </cell>
          <cell r="H25" t="str">
            <v>LIC</v>
          </cell>
          <cell r="I25" t="str">
            <v>LIC</v>
          </cell>
          <cell r="J25" t="str">
            <v>LIC</v>
          </cell>
        </row>
        <row r="26">
          <cell r="A26" t="str">
            <v>Gabon</v>
          </cell>
          <cell r="B26" t="str">
            <v xml:space="preserve">UMIC </v>
          </cell>
          <cell r="C26" t="str">
            <v xml:space="preserve">UMIC </v>
          </cell>
          <cell r="D26" t="str">
            <v xml:space="preserve">UMIC </v>
          </cell>
          <cell r="E26" t="str">
            <v xml:space="preserve">UMIC </v>
          </cell>
          <cell r="F26" t="str">
            <v xml:space="preserve">UMIC </v>
          </cell>
          <cell r="G26" t="str">
            <v xml:space="preserve">UMIC </v>
          </cell>
          <cell r="H26" t="str">
            <v>UMIC</v>
          </cell>
          <cell r="I26" t="str">
            <v xml:space="preserve">UMIC </v>
          </cell>
          <cell r="J26" t="str">
            <v>UMIC</v>
          </cell>
        </row>
        <row r="27">
          <cell r="A27" t="str">
            <v>Gambia</v>
          </cell>
          <cell r="B27" t="str">
            <v>LIC</v>
          </cell>
          <cell r="C27" t="str">
            <v>LIC</v>
          </cell>
          <cell r="D27" t="str">
            <v>LIC</v>
          </cell>
          <cell r="E27" t="str">
            <v>LIC</v>
          </cell>
          <cell r="F27" t="str">
            <v>LIC</v>
          </cell>
          <cell r="G27" t="str">
            <v>LIC</v>
          </cell>
          <cell r="H27" t="str">
            <v>LIC</v>
          </cell>
          <cell r="I27" t="str">
            <v>LIC</v>
          </cell>
          <cell r="J27" t="str">
            <v>LIC</v>
          </cell>
        </row>
        <row r="28">
          <cell r="A28" t="str">
            <v>Ghana</v>
          </cell>
          <cell r="B28" t="str">
            <v>LMIC</v>
          </cell>
          <cell r="C28" t="str">
            <v>LMIC</v>
          </cell>
          <cell r="D28" t="str">
            <v>LMIC</v>
          </cell>
          <cell r="E28" t="str">
            <v>LMIC</v>
          </cell>
          <cell r="F28" t="str">
            <v>LMIC</v>
          </cell>
          <cell r="G28" t="str">
            <v>LMIC</v>
          </cell>
          <cell r="H28" t="str">
            <v>LMIC</v>
          </cell>
          <cell r="I28" t="str">
            <v>LMIC</v>
          </cell>
          <cell r="J28" t="str">
            <v>LMIC</v>
          </cell>
        </row>
        <row r="29">
          <cell r="A29" t="str">
            <v>Guinea</v>
          </cell>
          <cell r="B29" t="str">
            <v>LIC</v>
          </cell>
          <cell r="C29" t="str">
            <v>LIC</v>
          </cell>
          <cell r="D29" t="str">
            <v>LIC</v>
          </cell>
          <cell r="E29" t="str">
            <v>LIC</v>
          </cell>
          <cell r="F29" t="str">
            <v>LIC</v>
          </cell>
          <cell r="G29" t="str">
            <v>LIC</v>
          </cell>
          <cell r="H29" t="str">
            <v>LIC</v>
          </cell>
          <cell r="I29" t="str">
            <v>LIC</v>
          </cell>
          <cell r="J29" t="str">
            <v>LIC</v>
          </cell>
        </row>
        <row r="30">
          <cell r="A30" t="str">
            <v>Guinea-Bissau</v>
          </cell>
          <cell r="B30" t="str">
            <v>LIC</v>
          </cell>
          <cell r="C30" t="str">
            <v>LIC</v>
          </cell>
          <cell r="D30" t="str">
            <v>LIC</v>
          </cell>
          <cell r="E30" t="str">
            <v>LIC</v>
          </cell>
          <cell r="F30" t="str">
            <v>LIC</v>
          </cell>
          <cell r="G30" t="str">
            <v>LIC</v>
          </cell>
          <cell r="H30" t="str">
            <v>LIC</v>
          </cell>
          <cell r="I30" t="str">
            <v>LIC</v>
          </cell>
          <cell r="J30" t="str">
            <v>LIC</v>
          </cell>
        </row>
        <row r="31">
          <cell r="A31" t="str">
            <v>Kenya</v>
          </cell>
          <cell r="B31" t="str">
            <v>LIC</v>
          </cell>
          <cell r="C31" t="str">
            <v>LMIC</v>
          </cell>
          <cell r="D31" t="str">
            <v>LMIC</v>
          </cell>
          <cell r="E31" t="str">
            <v>LMIC</v>
          </cell>
          <cell r="F31" t="str">
            <v>LMIC</v>
          </cell>
          <cell r="G31" t="str">
            <v>LMIC</v>
          </cell>
          <cell r="H31" t="str">
            <v>LMIC</v>
          </cell>
          <cell r="I31" t="str">
            <v>LMIC</v>
          </cell>
          <cell r="J31" t="str">
            <v>LMIC</v>
          </cell>
        </row>
        <row r="32">
          <cell r="A32" t="str">
            <v>Lesotho</v>
          </cell>
          <cell r="B32" t="str">
            <v>LMIC</v>
          </cell>
          <cell r="C32" t="str">
            <v>LMIC</v>
          </cell>
          <cell r="D32" t="str">
            <v>LMIC</v>
          </cell>
          <cell r="E32" t="str">
            <v>LMIC</v>
          </cell>
          <cell r="F32" t="str">
            <v>LMIC</v>
          </cell>
          <cell r="G32" t="str">
            <v>LMIC</v>
          </cell>
          <cell r="H32" t="str">
            <v>LMIC</v>
          </cell>
          <cell r="I32" t="str">
            <v>LMIC</v>
          </cell>
          <cell r="J32" t="str">
            <v>LMIC</v>
          </cell>
        </row>
        <row r="33">
          <cell r="A33" t="str">
            <v>Liberia</v>
          </cell>
          <cell r="B33" t="str">
            <v>LIC</v>
          </cell>
          <cell r="C33" t="str">
            <v>LIC</v>
          </cell>
          <cell r="D33" t="str">
            <v>LIC</v>
          </cell>
          <cell r="E33" t="str">
            <v>LIC</v>
          </cell>
          <cell r="F33" t="str">
            <v>LIC</v>
          </cell>
          <cell r="G33" t="str">
            <v>LIC</v>
          </cell>
          <cell r="H33" t="str">
            <v>LIC</v>
          </cell>
          <cell r="I33" t="str">
            <v>LIC</v>
          </cell>
          <cell r="J33" t="str">
            <v>LIC</v>
          </cell>
        </row>
        <row r="34">
          <cell r="A34" t="str">
            <v>Madagascar</v>
          </cell>
          <cell r="B34" t="str">
            <v>LIC</v>
          </cell>
          <cell r="C34" t="str">
            <v>LIC</v>
          </cell>
          <cell r="D34" t="str">
            <v>LIC</v>
          </cell>
          <cell r="E34" t="str">
            <v>LIC</v>
          </cell>
          <cell r="F34" t="str">
            <v>LIC</v>
          </cell>
          <cell r="G34" t="str">
            <v>LIC</v>
          </cell>
          <cell r="H34" t="str">
            <v>LIC</v>
          </cell>
          <cell r="I34" t="str">
            <v>LIC</v>
          </cell>
          <cell r="J34" t="str">
            <v>LIC</v>
          </cell>
        </row>
        <row r="35">
          <cell r="A35" t="str">
            <v>Malawi</v>
          </cell>
          <cell r="B35" t="str">
            <v>LIC</v>
          </cell>
          <cell r="C35" t="str">
            <v>LIC</v>
          </cell>
          <cell r="D35" t="str">
            <v>LIC</v>
          </cell>
          <cell r="E35" t="str">
            <v>LIC</v>
          </cell>
          <cell r="F35" t="str">
            <v>LIC</v>
          </cell>
          <cell r="G35" t="str">
            <v>LIC</v>
          </cell>
          <cell r="H35" t="str">
            <v>LIC</v>
          </cell>
          <cell r="I35" t="str">
            <v>LIC</v>
          </cell>
          <cell r="J35" t="str">
            <v>LIC</v>
          </cell>
        </row>
        <row r="36">
          <cell r="A36" t="str">
            <v>Mali</v>
          </cell>
          <cell r="B36" t="str">
            <v>LIC</v>
          </cell>
          <cell r="C36" t="str">
            <v>LIC</v>
          </cell>
          <cell r="D36" t="str">
            <v>LIC</v>
          </cell>
          <cell r="E36" t="str">
            <v>LIC</v>
          </cell>
          <cell r="F36" t="str">
            <v>LIC</v>
          </cell>
          <cell r="G36" t="str">
            <v>LIC</v>
          </cell>
          <cell r="H36" t="str">
            <v>LIC</v>
          </cell>
          <cell r="I36" t="str">
            <v>LIC</v>
          </cell>
          <cell r="J36" t="str">
            <v>LIC</v>
          </cell>
        </row>
        <row r="37">
          <cell r="A37" t="str">
            <v>Mauritania</v>
          </cell>
          <cell r="B37" t="str">
            <v>LMIC</v>
          </cell>
          <cell r="C37" t="str">
            <v>LMIC</v>
          </cell>
          <cell r="D37" t="str">
            <v>LMIC</v>
          </cell>
          <cell r="E37" t="str">
            <v>LMIC</v>
          </cell>
          <cell r="F37" t="str">
            <v>LMIC</v>
          </cell>
          <cell r="G37" t="str">
            <v>LIC</v>
          </cell>
          <cell r="H37" t="str">
            <v>LMIC</v>
          </cell>
          <cell r="I37" t="str">
            <v>LMIC</v>
          </cell>
          <cell r="J37" t="str">
            <v>LMIC</v>
          </cell>
        </row>
        <row r="38">
          <cell r="A38" t="str">
            <v>Mauritius</v>
          </cell>
          <cell r="B38" t="str">
            <v xml:space="preserve">UMIC </v>
          </cell>
          <cell r="C38" t="str">
            <v xml:space="preserve">UMIC </v>
          </cell>
          <cell r="D38" t="str">
            <v xml:space="preserve">UMIC </v>
          </cell>
          <cell r="E38" t="str">
            <v xml:space="preserve">UMIC </v>
          </cell>
          <cell r="F38" t="str">
            <v xml:space="preserve">UMIC </v>
          </cell>
          <cell r="G38" t="str">
            <v xml:space="preserve">UMIC </v>
          </cell>
          <cell r="H38" t="str">
            <v>UMIC</v>
          </cell>
          <cell r="I38" t="str">
            <v xml:space="preserve">UMIC </v>
          </cell>
          <cell r="J38" t="str">
            <v>UMIC</v>
          </cell>
        </row>
        <row r="39">
          <cell r="A39" t="str">
            <v>Mayotte</v>
          </cell>
        </row>
        <row r="40">
          <cell r="A40" t="str">
            <v>Mozambique</v>
          </cell>
          <cell r="B40" t="str">
            <v>LIC</v>
          </cell>
          <cell r="C40" t="str">
            <v>LIC</v>
          </cell>
          <cell r="D40" t="str">
            <v>LIC</v>
          </cell>
          <cell r="E40" t="str">
            <v>LIC</v>
          </cell>
          <cell r="F40" t="str">
            <v>LIC</v>
          </cell>
          <cell r="G40" t="str">
            <v>LIC</v>
          </cell>
          <cell r="H40" t="str">
            <v>LIC</v>
          </cell>
          <cell r="I40" t="str">
            <v>LIC</v>
          </cell>
          <cell r="J40" t="str">
            <v>LIC</v>
          </cell>
        </row>
        <row r="41">
          <cell r="A41" t="str">
            <v>Namibia</v>
          </cell>
          <cell r="B41" t="str">
            <v xml:space="preserve">UMIC </v>
          </cell>
          <cell r="C41" t="str">
            <v xml:space="preserve">UMIC </v>
          </cell>
          <cell r="D41" t="str">
            <v xml:space="preserve">UMIC </v>
          </cell>
          <cell r="E41" t="str">
            <v xml:space="preserve">UMIC </v>
          </cell>
          <cell r="F41" t="str">
            <v xml:space="preserve">UMIC </v>
          </cell>
          <cell r="G41" t="str">
            <v xml:space="preserve">UMIC </v>
          </cell>
          <cell r="H41" t="str">
            <v>UMIC</v>
          </cell>
          <cell r="I41" t="str">
            <v xml:space="preserve">UMIC </v>
          </cell>
          <cell r="J41" t="str">
            <v>UMIC</v>
          </cell>
        </row>
        <row r="42">
          <cell r="A42" t="str">
            <v>Niger</v>
          </cell>
          <cell r="B42" t="str">
            <v>LIC</v>
          </cell>
          <cell r="C42" t="str">
            <v>LIC</v>
          </cell>
          <cell r="D42" t="str">
            <v>LIC</v>
          </cell>
          <cell r="E42" t="str">
            <v>LIC</v>
          </cell>
          <cell r="F42" t="str">
            <v>LIC</v>
          </cell>
          <cell r="G42" t="str">
            <v>LIC</v>
          </cell>
          <cell r="H42" t="str">
            <v>LIC</v>
          </cell>
          <cell r="I42" t="str">
            <v>LIC</v>
          </cell>
          <cell r="J42" t="str">
            <v>LIC</v>
          </cell>
        </row>
        <row r="43">
          <cell r="A43" t="str">
            <v>Nigeria</v>
          </cell>
          <cell r="B43" t="str">
            <v>LMIC</v>
          </cell>
          <cell r="C43" t="str">
            <v>LMIC</v>
          </cell>
          <cell r="D43" t="str">
            <v>LMIC</v>
          </cell>
          <cell r="E43" t="str">
            <v>LMIC</v>
          </cell>
          <cell r="F43" t="str">
            <v>LMIC</v>
          </cell>
          <cell r="G43" t="str">
            <v>LMIC</v>
          </cell>
          <cell r="H43" t="str">
            <v>LMIC</v>
          </cell>
          <cell r="I43" t="str">
            <v>LMIC</v>
          </cell>
          <cell r="J43" t="str">
            <v>LMIC</v>
          </cell>
        </row>
        <row r="44">
          <cell r="A44" t="str">
            <v>Rwanda</v>
          </cell>
          <cell r="B44" t="str">
            <v>LIC</v>
          </cell>
          <cell r="C44" t="str">
            <v>LIC</v>
          </cell>
          <cell r="D44" t="str">
            <v>LIC</v>
          </cell>
          <cell r="E44" t="str">
            <v>LIC</v>
          </cell>
          <cell r="F44" t="str">
            <v>LIC</v>
          </cell>
          <cell r="G44" t="str">
            <v>LIC</v>
          </cell>
          <cell r="H44" t="str">
            <v>LIC</v>
          </cell>
          <cell r="I44" t="str">
            <v>LIC</v>
          </cell>
          <cell r="J44" t="str">
            <v>LIC</v>
          </cell>
        </row>
        <row r="45">
          <cell r="A45" t="str">
            <v>Saint Helena</v>
          </cell>
        </row>
        <row r="46">
          <cell r="A46" t="str">
            <v>Sao Tome and Principe</v>
          </cell>
          <cell r="B46" t="str">
            <v>LMIC</v>
          </cell>
          <cell r="C46" t="str">
            <v>LMIC</v>
          </cell>
          <cell r="D46" t="str">
            <v>LMIC</v>
          </cell>
          <cell r="E46" t="str">
            <v>LMIC</v>
          </cell>
          <cell r="F46" t="str">
            <v>LMIC</v>
          </cell>
          <cell r="G46" t="str">
            <v>LMIC</v>
          </cell>
          <cell r="H46" t="str">
            <v>LMIC</v>
          </cell>
          <cell r="I46" t="str">
            <v>LMIC</v>
          </cell>
          <cell r="J46" t="str">
            <v>LMIC</v>
          </cell>
        </row>
        <row r="47">
          <cell r="A47" t="str">
            <v>Senegal</v>
          </cell>
          <cell r="B47" t="str">
            <v>LMIC</v>
          </cell>
          <cell r="C47" t="str">
            <v>LIC</v>
          </cell>
          <cell r="D47" t="str">
            <v>LMIC</v>
          </cell>
          <cell r="E47" t="str">
            <v>LIC</v>
          </cell>
          <cell r="F47" t="str">
            <v>LIC</v>
          </cell>
          <cell r="G47" t="str">
            <v>LIC</v>
          </cell>
          <cell r="H47" t="str">
            <v>LIC</v>
          </cell>
          <cell r="I47" t="str">
            <v>LIC</v>
          </cell>
          <cell r="J47" t="str">
            <v>LIC</v>
          </cell>
        </row>
        <row r="48">
          <cell r="A48" t="str">
            <v>Seychelles</v>
          </cell>
          <cell r="B48" t="str">
            <v xml:space="preserve">UMIC </v>
          </cell>
          <cell r="C48" t="str">
            <v xml:space="preserve">UMIC </v>
          </cell>
          <cell r="D48" t="str">
            <v xml:space="preserve">UMIC </v>
          </cell>
          <cell r="E48" t="str">
            <v>HIC</v>
          </cell>
          <cell r="F48" t="str">
            <v>HIC</v>
          </cell>
          <cell r="G48" t="str">
            <v>HIC</v>
          </cell>
          <cell r="H48" t="str">
            <v>HIC</v>
          </cell>
          <cell r="I48" t="str">
            <v>HIC</v>
          </cell>
          <cell r="J48" t="str">
            <v>No longer ODA</v>
          </cell>
        </row>
        <row r="49">
          <cell r="A49" t="str">
            <v>Sierra Leone</v>
          </cell>
          <cell r="B49" t="str">
            <v>LIC</v>
          </cell>
          <cell r="C49" t="str">
            <v>LIC</v>
          </cell>
          <cell r="D49" t="str">
            <v>LIC</v>
          </cell>
          <cell r="E49" t="str">
            <v>LIC</v>
          </cell>
          <cell r="F49" t="str">
            <v>LIC</v>
          </cell>
          <cell r="G49" t="str">
            <v>LIC</v>
          </cell>
          <cell r="H49" t="str">
            <v>LIC</v>
          </cell>
          <cell r="I49" t="str">
            <v>LIC</v>
          </cell>
          <cell r="J49" t="str">
            <v>LIC</v>
          </cell>
        </row>
        <row r="50">
          <cell r="A50" t="str">
            <v>Somalia</v>
          </cell>
          <cell r="B50" t="str">
            <v>LIC</v>
          </cell>
          <cell r="C50" t="str">
            <v>LIC</v>
          </cell>
          <cell r="D50" t="str">
            <v>LIC</v>
          </cell>
          <cell r="E50" t="str">
            <v>LIC</v>
          </cell>
          <cell r="F50" t="str">
            <v>LIC</v>
          </cell>
          <cell r="G50" t="str">
            <v>LIC</v>
          </cell>
          <cell r="H50" t="str">
            <v>LIC</v>
          </cell>
          <cell r="I50" t="str">
            <v>LIC</v>
          </cell>
          <cell r="J50" t="str">
            <v>LIC</v>
          </cell>
        </row>
        <row r="51">
          <cell r="A51" t="str">
            <v>South Africa</v>
          </cell>
          <cell r="B51" t="str">
            <v xml:space="preserve">UMIC </v>
          </cell>
          <cell r="C51" t="str">
            <v xml:space="preserve">UMIC </v>
          </cell>
          <cell r="D51" t="str">
            <v xml:space="preserve">UMIC </v>
          </cell>
          <cell r="E51" t="str">
            <v xml:space="preserve">UMIC </v>
          </cell>
          <cell r="F51" t="str">
            <v xml:space="preserve">UMIC </v>
          </cell>
          <cell r="G51" t="str">
            <v xml:space="preserve">UMIC </v>
          </cell>
          <cell r="H51" t="str">
            <v>UMIC</v>
          </cell>
          <cell r="I51" t="str">
            <v xml:space="preserve">UMIC </v>
          </cell>
          <cell r="J51" t="str">
            <v>UMIC</v>
          </cell>
        </row>
        <row r="52">
          <cell r="A52" t="str">
            <v>South Sudan</v>
          </cell>
          <cell r="B52" t="str">
            <v>LMIC</v>
          </cell>
          <cell r="C52" t="str">
            <v>LIC</v>
          </cell>
          <cell r="D52" t="str">
            <v>LIC</v>
          </cell>
          <cell r="E52" t="str">
            <v>LIC</v>
          </cell>
          <cell r="F52" t="str">
            <v>LIC</v>
          </cell>
          <cell r="G52" t="str">
            <v>LIC</v>
          </cell>
          <cell r="H52" t="str">
            <v>LIC</v>
          </cell>
          <cell r="I52" t="str">
            <v>LIC</v>
          </cell>
          <cell r="J52" t="str">
            <v>LIC</v>
          </cell>
        </row>
        <row r="53">
          <cell r="A53" t="str">
            <v>Sudan</v>
          </cell>
          <cell r="B53" t="str">
            <v>LMIC</v>
          </cell>
          <cell r="C53" t="str">
            <v>LMIC</v>
          </cell>
          <cell r="D53" t="str">
            <v>LMIC</v>
          </cell>
          <cell r="E53" t="str">
            <v>LMIC</v>
          </cell>
          <cell r="F53" t="str">
            <v>LMIC</v>
          </cell>
          <cell r="G53" t="str">
            <v>LMIC</v>
          </cell>
          <cell r="H53" t="str">
            <v>LMIC</v>
          </cell>
          <cell r="I53" t="str">
            <v>LMIC</v>
          </cell>
          <cell r="J53" t="str">
            <v>LMIC</v>
          </cell>
        </row>
        <row r="54">
          <cell r="A54" t="str">
            <v>Eswatini</v>
          </cell>
          <cell r="B54" t="str">
            <v>LMIC</v>
          </cell>
          <cell r="C54" t="str">
            <v>LMIC</v>
          </cell>
          <cell r="D54" t="str">
            <v>LMIC</v>
          </cell>
          <cell r="E54" t="str">
            <v>LMIC</v>
          </cell>
          <cell r="F54" t="str">
            <v>LMIC</v>
          </cell>
          <cell r="G54" t="str">
            <v>LMIC</v>
          </cell>
          <cell r="H54" t="str">
            <v>LMIC</v>
          </cell>
          <cell r="I54" t="str">
            <v>LMIC</v>
          </cell>
          <cell r="J54" t="str">
            <v>LMIC</v>
          </cell>
        </row>
        <row r="55">
          <cell r="A55" t="str">
            <v>Tanzania</v>
          </cell>
          <cell r="B55" t="str">
            <v>LIC</v>
          </cell>
          <cell r="C55" t="str">
            <v>LIC</v>
          </cell>
          <cell r="D55" t="str">
            <v>LIC</v>
          </cell>
          <cell r="E55" t="str">
            <v>LIC</v>
          </cell>
          <cell r="F55" t="str">
            <v>LIC</v>
          </cell>
          <cell r="G55" t="str">
            <v>LIC</v>
          </cell>
          <cell r="H55" t="str">
            <v>LIC</v>
          </cell>
          <cell r="I55" t="str">
            <v>LIC</v>
          </cell>
          <cell r="J55" t="str">
            <v>LIC</v>
          </cell>
        </row>
        <row r="56">
          <cell r="A56" t="str">
            <v>Togo</v>
          </cell>
          <cell r="B56" t="str">
            <v>LIC</v>
          </cell>
          <cell r="C56" t="str">
            <v>LIC</v>
          </cell>
          <cell r="D56" t="str">
            <v>LIC</v>
          </cell>
          <cell r="E56" t="str">
            <v>LIC</v>
          </cell>
          <cell r="F56" t="str">
            <v>LIC</v>
          </cell>
          <cell r="G56" t="str">
            <v>LIC</v>
          </cell>
          <cell r="H56" t="str">
            <v>LIC</v>
          </cell>
          <cell r="I56" t="str">
            <v>LIC</v>
          </cell>
          <cell r="J56" t="str">
            <v>LIC</v>
          </cell>
        </row>
        <row r="57">
          <cell r="A57" t="str">
            <v>Uganda</v>
          </cell>
          <cell r="B57" t="str">
            <v>LIC</v>
          </cell>
          <cell r="C57" t="str">
            <v>LIC</v>
          </cell>
          <cell r="D57" t="str">
            <v>LIC</v>
          </cell>
          <cell r="E57" t="str">
            <v>LIC</v>
          </cell>
          <cell r="F57" t="str">
            <v>LIC</v>
          </cell>
          <cell r="G57" t="str">
            <v>LIC</v>
          </cell>
          <cell r="H57" t="str">
            <v>LIC</v>
          </cell>
          <cell r="I57" t="str">
            <v>LIC</v>
          </cell>
          <cell r="J57" t="str">
            <v>LIC</v>
          </cell>
        </row>
        <row r="58">
          <cell r="A58" t="str">
            <v>Zambia</v>
          </cell>
          <cell r="B58" t="str">
            <v>LMIC</v>
          </cell>
          <cell r="C58" t="str">
            <v>LMIC</v>
          </cell>
          <cell r="D58" t="str">
            <v>LMIC</v>
          </cell>
          <cell r="E58" t="str">
            <v>LMIC</v>
          </cell>
          <cell r="F58" t="str">
            <v>LMIC</v>
          </cell>
          <cell r="G58" t="str">
            <v>LMIC</v>
          </cell>
          <cell r="H58" t="str">
            <v>LMIC</v>
          </cell>
          <cell r="I58" t="str">
            <v>LMIC</v>
          </cell>
          <cell r="J58" t="str">
            <v>LMIC</v>
          </cell>
        </row>
        <row r="59">
          <cell r="A59" t="str">
            <v>Zimbabwe</v>
          </cell>
          <cell r="B59" t="str">
            <v>LIC</v>
          </cell>
          <cell r="C59" t="str">
            <v>LIC</v>
          </cell>
          <cell r="D59" t="str">
            <v>LIC</v>
          </cell>
          <cell r="E59" t="str">
            <v>LIC</v>
          </cell>
          <cell r="F59" t="str">
            <v>LIC</v>
          </cell>
          <cell r="G59" t="str">
            <v>LIC</v>
          </cell>
          <cell r="H59" t="str">
            <v>LIC</v>
          </cell>
          <cell r="I59" t="str">
            <v>LIC</v>
          </cell>
          <cell r="J59" t="str">
            <v>LIC</v>
          </cell>
        </row>
        <row r="60">
          <cell r="A60" t="str">
            <v>Middle East</v>
          </cell>
        </row>
        <row r="61">
          <cell r="A61" t="str">
            <v>Iran</v>
          </cell>
          <cell r="B61" t="str">
            <v xml:space="preserve">UMIC </v>
          </cell>
          <cell r="C61" t="str">
            <v xml:space="preserve">UMIC </v>
          </cell>
          <cell r="D61" t="str">
            <v xml:space="preserve">UMIC </v>
          </cell>
          <cell r="E61" t="str">
            <v xml:space="preserve">UMIC </v>
          </cell>
          <cell r="F61" t="str">
            <v xml:space="preserve">UMIC </v>
          </cell>
          <cell r="G61" t="str">
            <v xml:space="preserve">UMIC </v>
          </cell>
          <cell r="H61" t="str">
            <v xml:space="preserve">UMIC </v>
          </cell>
          <cell r="I61" t="str">
            <v xml:space="preserve">UMIC </v>
          </cell>
          <cell r="J61" t="str">
            <v>UMIC</v>
          </cell>
        </row>
        <row r="62">
          <cell r="A62" t="str">
            <v>Iraq</v>
          </cell>
          <cell r="B62" t="str">
            <v xml:space="preserve">UMIC </v>
          </cell>
          <cell r="C62" t="str">
            <v xml:space="preserve">UMIC </v>
          </cell>
          <cell r="D62" t="str">
            <v xml:space="preserve">UMIC </v>
          </cell>
          <cell r="E62" t="str">
            <v xml:space="preserve">UMIC </v>
          </cell>
          <cell r="F62" t="str">
            <v xml:space="preserve">UMIC </v>
          </cell>
          <cell r="G62" t="str">
            <v xml:space="preserve">UMIC </v>
          </cell>
          <cell r="H62" t="str">
            <v>UMIC</v>
          </cell>
          <cell r="I62" t="str">
            <v xml:space="preserve">UMIC </v>
          </cell>
          <cell r="J62" t="str">
            <v>UMIC</v>
          </cell>
        </row>
        <row r="63">
          <cell r="A63" t="str">
            <v>Jordan</v>
          </cell>
          <cell r="B63" t="str">
            <v>LMIC</v>
          </cell>
          <cell r="C63" t="str">
            <v>LMIC</v>
          </cell>
          <cell r="D63" t="str">
            <v xml:space="preserve">UMIC </v>
          </cell>
          <cell r="E63" t="str">
            <v xml:space="preserve">UMIC </v>
          </cell>
          <cell r="F63" t="str">
            <v xml:space="preserve">UMIC </v>
          </cell>
          <cell r="G63" t="str">
            <v xml:space="preserve">UMIC </v>
          </cell>
          <cell r="H63" t="str">
            <v>LMIC</v>
          </cell>
          <cell r="I63" t="str">
            <v xml:space="preserve">UMIC </v>
          </cell>
          <cell r="J63" t="str">
            <v>UMIC</v>
          </cell>
        </row>
        <row r="64">
          <cell r="A64" t="str">
            <v>Lebanon</v>
          </cell>
          <cell r="B64" t="str">
            <v xml:space="preserve">UMIC </v>
          </cell>
          <cell r="C64" t="str">
            <v xml:space="preserve">UMIC </v>
          </cell>
          <cell r="D64" t="str">
            <v xml:space="preserve">UMIC </v>
          </cell>
          <cell r="E64" t="str">
            <v xml:space="preserve">UMIC </v>
          </cell>
          <cell r="F64" t="str">
            <v xml:space="preserve">UMIC </v>
          </cell>
          <cell r="G64" t="str">
            <v xml:space="preserve">UMIC </v>
          </cell>
          <cell r="H64" t="str">
            <v>UMIC</v>
          </cell>
          <cell r="I64" t="str">
            <v xml:space="preserve">UMIC </v>
          </cell>
          <cell r="J64" t="str">
            <v>UMIC</v>
          </cell>
        </row>
        <row r="65">
          <cell r="A65" t="str">
            <v>Oman</v>
          </cell>
          <cell r="B65" t="str">
            <v>HIC</v>
          </cell>
          <cell r="C65" t="str">
            <v>HIC</v>
          </cell>
          <cell r="D65" t="str">
            <v>HIC</v>
          </cell>
          <cell r="E65" t="str">
            <v>HIC</v>
          </cell>
          <cell r="F65" t="str">
            <v>HIC</v>
          </cell>
          <cell r="G65" t="str">
            <v>HIC</v>
          </cell>
          <cell r="H65" t="str">
            <v>LIC</v>
          </cell>
          <cell r="I65" t="str">
            <v>HIC</v>
          </cell>
          <cell r="J65" t="str">
            <v>No longer ODA</v>
          </cell>
        </row>
        <row r="66">
          <cell r="A66" t="str">
            <v>Syria</v>
          </cell>
          <cell r="B66" t="str">
            <v>LIC</v>
          </cell>
          <cell r="C66" t="str">
            <v>LIC</v>
          </cell>
          <cell r="D66" t="str">
            <v>LIC</v>
          </cell>
          <cell r="E66" t="str">
            <v>LIC</v>
          </cell>
          <cell r="F66" t="str">
            <v>LIC</v>
          </cell>
          <cell r="G66" t="str">
            <v>LIC</v>
          </cell>
          <cell r="H66" t="str">
            <v>LIC</v>
          </cell>
          <cell r="I66" t="str">
            <v>LIC</v>
          </cell>
          <cell r="J66" t="str">
            <v>LIC</v>
          </cell>
        </row>
        <row r="67">
          <cell r="A67" t="str">
            <v>West Bank and Gaza Strip</v>
          </cell>
          <cell r="B67" t="str">
            <v>LMIC</v>
          </cell>
          <cell r="C67" t="str">
            <v>LMIC</v>
          </cell>
          <cell r="D67" t="str">
            <v>LMIC</v>
          </cell>
          <cell r="E67" t="str">
            <v>LMIC</v>
          </cell>
          <cell r="F67" t="str">
            <v>LMIC</v>
          </cell>
          <cell r="G67" t="str">
            <v>LIC</v>
          </cell>
          <cell r="H67" t="str">
            <v>LMIC</v>
          </cell>
          <cell r="I67" t="str">
            <v>LMIC</v>
          </cell>
          <cell r="J67" t="str">
            <v>LMIC</v>
          </cell>
        </row>
        <row r="68">
          <cell r="A68" t="str">
            <v>Yemen</v>
          </cell>
          <cell r="B68" t="str">
            <v>LMIC</v>
          </cell>
          <cell r="C68" t="str">
            <v>LMIC</v>
          </cell>
          <cell r="D68" t="str">
            <v>LMIC</v>
          </cell>
          <cell r="E68" t="str">
            <v>LMIC</v>
          </cell>
          <cell r="F68" t="str">
            <v>LMIC</v>
          </cell>
          <cell r="G68" t="str">
            <v>LMIC</v>
          </cell>
          <cell r="H68" t="str">
            <v>LMIC</v>
          </cell>
          <cell r="I68" t="str">
            <v>LIC</v>
          </cell>
          <cell r="J68" t="str">
            <v>LIC</v>
          </cell>
        </row>
        <row r="69">
          <cell r="A69" t="str">
            <v>South and Central Asia</v>
          </cell>
        </row>
        <row r="70">
          <cell r="A70" t="str">
            <v>Afghanistan</v>
          </cell>
          <cell r="B70" t="str">
            <v>LIC</v>
          </cell>
          <cell r="C70" t="str">
            <v>LIC</v>
          </cell>
          <cell r="D70" t="str">
            <v>LIC</v>
          </cell>
          <cell r="E70" t="str">
            <v>LIC</v>
          </cell>
          <cell r="F70" t="str">
            <v>LIC</v>
          </cell>
          <cell r="G70" t="str">
            <v>LIC</v>
          </cell>
          <cell r="H70" t="str">
            <v>LIC</v>
          </cell>
          <cell r="I70" t="str">
            <v>LIC</v>
          </cell>
          <cell r="J70" t="str">
            <v>LIC</v>
          </cell>
        </row>
        <row r="71">
          <cell r="A71" t="str">
            <v>Armenia</v>
          </cell>
          <cell r="B71" t="str">
            <v>LMIC</v>
          </cell>
          <cell r="C71" t="str">
            <v>LMIC</v>
          </cell>
          <cell r="D71" t="str">
            <v>LMIC</v>
          </cell>
          <cell r="E71" t="str">
            <v>LMIC</v>
          </cell>
          <cell r="F71" t="str">
            <v>LMIC</v>
          </cell>
          <cell r="G71" t="str">
            <v>LMIC</v>
          </cell>
          <cell r="H71" t="str">
            <v>LMIC</v>
          </cell>
          <cell r="I71" t="str">
            <v xml:space="preserve">UMIC </v>
          </cell>
          <cell r="J71" t="str">
            <v>UMIC</v>
          </cell>
        </row>
        <row r="72">
          <cell r="A72" t="str">
            <v>Azerbaijan</v>
          </cell>
          <cell r="B72" t="str">
            <v xml:space="preserve">UMIC </v>
          </cell>
          <cell r="C72" t="str">
            <v xml:space="preserve">UMIC </v>
          </cell>
          <cell r="D72" t="str">
            <v xml:space="preserve">UMIC </v>
          </cell>
          <cell r="E72" t="str">
            <v xml:space="preserve">UMIC </v>
          </cell>
          <cell r="F72" t="str">
            <v xml:space="preserve">UMIC </v>
          </cell>
          <cell r="G72" t="str">
            <v xml:space="preserve">UMIC </v>
          </cell>
          <cell r="H72" t="str">
            <v>UMIC</v>
          </cell>
          <cell r="I72" t="str">
            <v xml:space="preserve">UMIC </v>
          </cell>
          <cell r="J72" t="str">
            <v>UMIC</v>
          </cell>
        </row>
        <row r="73">
          <cell r="A73" t="str">
            <v>Bangladesh</v>
          </cell>
          <cell r="B73" t="str">
            <v>LIC</v>
          </cell>
          <cell r="C73" t="str">
            <v>LIC</v>
          </cell>
          <cell r="D73" t="str">
            <v>LIC</v>
          </cell>
          <cell r="E73" t="str">
            <v>LIC</v>
          </cell>
          <cell r="F73" t="str">
            <v>LMIC</v>
          </cell>
          <cell r="G73" t="str">
            <v>LMIC</v>
          </cell>
          <cell r="H73" t="str">
            <v>LMIC</v>
          </cell>
          <cell r="I73" t="str">
            <v>LMIC</v>
          </cell>
          <cell r="J73" t="str">
            <v>LMIC</v>
          </cell>
        </row>
        <row r="74">
          <cell r="A74" t="str">
            <v>Bhutan</v>
          </cell>
          <cell r="B74" t="str">
            <v>LMIC</v>
          </cell>
          <cell r="C74" t="str">
            <v>LMIC</v>
          </cell>
          <cell r="D74" t="str">
            <v>LMIC</v>
          </cell>
          <cell r="E74" t="str">
            <v>LMIC</v>
          </cell>
          <cell r="F74" t="str">
            <v>LMIC</v>
          </cell>
          <cell r="G74" t="str">
            <v>LMIC</v>
          </cell>
          <cell r="H74" t="str">
            <v>LMIC</v>
          </cell>
          <cell r="I74" t="str">
            <v>LMIC</v>
          </cell>
          <cell r="J74" t="str">
            <v>LMIC</v>
          </cell>
        </row>
        <row r="75">
          <cell r="A75" t="str">
            <v>Burma</v>
          </cell>
          <cell r="B75" t="str">
            <v>LIC</v>
          </cell>
          <cell r="C75" t="str">
            <v>LIC</v>
          </cell>
          <cell r="D75" t="str">
            <v>LMIC</v>
          </cell>
          <cell r="E75" t="str">
            <v>LMIC</v>
          </cell>
          <cell r="F75" t="str">
            <v>LMIC</v>
          </cell>
          <cell r="G75" t="str">
            <v>LMIC</v>
          </cell>
          <cell r="H75" t="str">
            <v>LMIC</v>
          </cell>
          <cell r="I75" t="str">
            <v>LMIC</v>
          </cell>
          <cell r="J75" t="str">
            <v>LMIC</v>
          </cell>
        </row>
        <row r="76">
          <cell r="A76" t="str">
            <v>Georgia</v>
          </cell>
          <cell r="B76" t="str">
            <v>LMIC</v>
          </cell>
          <cell r="C76" t="str">
            <v>LMIC</v>
          </cell>
          <cell r="D76" t="str">
            <v>LMIC</v>
          </cell>
          <cell r="E76" t="str">
            <v xml:space="preserve">UMIC </v>
          </cell>
          <cell r="F76" t="str">
            <v xml:space="preserve">UMIC </v>
          </cell>
          <cell r="G76" t="str">
            <v xml:space="preserve">UMIC </v>
          </cell>
          <cell r="H76" t="str">
            <v>LMIC</v>
          </cell>
          <cell r="I76" t="str">
            <v>LMIC</v>
          </cell>
          <cell r="J76" t="str">
            <v>LMIC</v>
          </cell>
        </row>
        <row r="77">
          <cell r="A77" t="str">
            <v>India</v>
          </cell>
          <cell r="B77" t="str">
            <v>LMIC</v>
          </cell>
          <cell r="C77" t="str">
            <v>LMIC</v>
          </cell>
          <cell r="D77" t="str">
            <v>LMIC</v>
          </cell>
          <cell r="E77" t="str">
            <v>LMIC</v>
          </cell>
          <cell r="F77" t="str">
            <v>LMIC</v>
          </cell>
          <cell r="G77" t="str">
            <v>LMIC</v>
          </cell>
          <cell r="H77" t="str">
            <v>LMIC</v>
          </cell>
          <cell r="I77" t="str">
            <v>LMIC</v>
          </cell>
          <cell r="J77" t="str">
            <v>LMIC</v>
          </cell>
        </row>
        <row r="78">
          <cell r="A78" t="str">
            <v>Kazakhstan</v>
          </cell>
          <cell r="B78" t="str">
            <v xml:space="preserve">UMIC </v>
          </cell>
          <cell r="C78" t="str">
            <v xml:space="preserve">UMIC </v>
          </cell>
          <cell r="D78" t="str">
            <v xml:space="preserve">UMIC </v>
          </cell>
          <cell r="E78" t="str">
            <v xml:space="preserve">UMIC </v>
          </cell>
          <cell r="F78" t="str">
            <v xml:space="preserve">UMIC </v>
          </cell>
          <cell r="G78" t="str">
            <v xml:space="preserve">UMIC </v>
          </cell>
          <cell r="H78" t="str">
            <v>UMIC</v>
          </cell>
          <cell r="I78" t="str">
            <v xml:space="preserve">UMIC </v>
          </cell>
          <cell r="J78" t="str">
            <v>UMIC</v>
          </cell>
        </row>
        <row r="79">
          <cell r="A79" t="str">
            <v>Kyrgyz Republic</v>
          </cell>
          <cell r="B79" t="str">
            <v>LIC</v>
          </cell>
          <cell r="C79" t="str">
            <v>LIC</v>
          </cell>
          <cell r="D79" t="str">
            <v>LMIC</v>
          </cell>
          <cell r="E79" t="str">
            <v>LMIC</v>
          </cell>
          <cell r="F79" t="str">
            <v>LMIC</v>
          </cell>
          <cell r="G79" t="str">
            <v>LMIC</v>
          </cell>
          <cell r="H79" t="str">
            <v>LMIC</v>
          </cell>
          <cell r="I79" t="str">
            <v>LMIC</v>
          </cell>
          <cell r="J79" t="str">
            <v>LMIC</v>
          </cell>
        </row>
        <row r="80">
          <cell r="A80" t="str">
            <v>Maldives</v>
          </cell>
          <cell r="B80" t="str">
            <v xml:space="preserve">UMIC </v>
          </cell>
          <cell r="C80" t="str">
            <v xml:space="preserve">UMIC </v>
          </cell>
          <cell r="D80" t="str">
            <v xml:space="preserve">UMIC </v>
          </cell>
          <cell r="E80" t="str">
            <v xml:space="preserve">UMIC </v>
          </cell>
          <cell r="F80" t="str">
            <v xml:space="preserve">UMIC </v>
          </cell>
          <cell r="G80" t="str">
            <v xml:space="preserve">UMIC </v>
          </cell>
          <cell r="H80" t="str">
            <v>UMIC</v>
          </cell>
          <cell r="I80" t="str">
            <v xml:space="preserve">UMIC </v>
          </cell>
          <cell r="J80" t="str">
            <v>UMIC</v>
          </cell>
        </row>
        <row r="81">
          <cell r="A81" t="str">
            <v>Nepal</v>
          </cell>
          <cell r="B81" t="str">
            <v>LIC</v>
          </cell>
          <cell r="C81" t="str">
            <v>LIC</v>
          </cell>
          <cell r="D81" t="str">
            <v>LIC</v>
          </cell>
          <cell r="E81" t="str">
            <v>LIC</v>
          </cell>
          <cell r="F81" t="str">
            <v>LIC</v>
          </cell>
          <cell r="G81" t="str">
            <v>LIC</v>
          </cell>
          <cell r="H81" t="str">
            <v>LIC</v>
          </cell>
          <cell r="I81" t="str">
            <v>LIC</v>
          </cell>
          <cell r="J81" t="str">
            <v>LIC</v>
          </cell>
        </row>
        <row r="82">
          <cell r="A82" t="str">
            <v>Pakistan</v>
          </cell>
          <cell r="B82" t="str">
            <v>LMIC</v>
          </cell>
          <cell r="C82" t="str">
            <v>LMIC</v>
          </cell>
          <cell r="D82" t="str">
            <v>LMIC</v>
          </cell>
          <cell r="E82" t="str">
            <v>LMIC</v>
          </cell>
          <cell r="F82" t="str">
            <v>LMIC</v>
          </cell>
          <cell r="G82" t="str">
            <v>LMIC</v>
          </cell>
          <cell r="H82" t="str">
            <v>LMIC</v>
          </cell>
          <cell r="I82" t="str">
            <v>LMIC</v>
          </cell>
          <cell r="J82" t="str">
            <v>LMIC</v>
          </cell>
        </row>
        <row r="83">
          <cell r="A83" t="str">
            <v>Sri Lanka</v>
          </cell>
          <cell r="B83" t="str">
            <v>LMIC</v>
          </cell>
          <cell r="C83" t="str">
            <v>LMIC</v>
          </cell>
          <cell r="D83" t="str">
            <v>LMIC</v>
          </cell>
          <cell r="E83" t="str">
            <v>LMIC</v>
          </cell>
          <cell r="F83" t="str">
            <v>LMIC</v>
          </cell>
          <cell r="G83" t="str">
            <v>LMIC</v>
          </cell>
          <cell r="H83" t="str">
            <v>LMIC</v>
          </cell>
          <cell r="I83" t="str">
            <v>LMIC</v>
          </cell>
          <cell r="J83" t="str">
            <v>LMIC</v>
          </cell>
        </row>
        <row r="84">
          <cell r="A84" t="str">
            <v>Tajikistan</v>
          </cell>
          <cell r="B84" t="str">
            <v>LIC</v>
          </cell>
          <cell r="C84" t="str">
            <v>LIC</v>
          </cell>
          <cell r="D84" t="str">
            <v>LMIC</v>
          </cell>
          <cell r="E84" t="str">
            <v>LMIC</v>
          </cell>
          <cell r="F84" t="str">
            <v>LMIC</v>
          </cell>
          <cell r="G84" t="str">
            <v>LMIC</v>
          </cell>
          <cell r="H84" t="str">
            <v>LMIC</v>
          </cell>
          <cell r="I84" t="str">
            <v>LIC</v>
          </cell>
          <cell r="J84" t="str">
            <v>LIC</v>
          </cell>
        </row>
        <row r="85">
          <cell r="A85" t="str">
            <v>Turkmenistan</v>
          </cell>
          <cell r="B85" t="str">
            <v xml:space="preserve">UMIC </v>
          </cell>
          <cell r="C85" t="str">
            <v xml:space="preserve">UMIC </v>
          </cell>
          <cell r="D85" t="str">
            <v xml:space="preserve">UMIC </v>
          </cell>
          <cell r="E85" t="str">
            <v xml:space="preserve">UMIC </v>
          </cell>
          <cell r="F85" t="str">
            <v xml:space="preserve">UMIC </v>
          </cell>
          <cell r="G85" t="str">
            <v xml:space="preserve">UMIC </v>
          </cell>
          <cell r="H85" t="str">
            <v>UMIC</v>
          </cell>
          <cell r="I85" t="str">
            <v xml:space="preserve">UMIC </v>
          </cell>
          <cell r="J85" t="str">
            <v>UMIC</v>
          </cell>
        </row>
        <row r="86">
          <cell r="A86" t="str">
            <v>Uzbekistan</v>
          </cell>
          <cell r="B86" t="str">
            <v>LMIC</v>
          </cell>
          <cell r="C86" t="str">
            <v>LMIC</v>
          </cell>
          <cell r="D86" t="str">
            <v>LMIC</v>
          </cell>
          <cell r="E86" t="str">
            <v>LMIC</v>
          </cell>
          <cell r="F86" t="str">
            <v>LMIC</v>
          </cell>
          <cell r="G86" t="str">
            <v>LMIC</v>
          </cell>
          <cell r="H86" t="str">
            <v>LMIC</v>
          </cell>
          <cell r="I86" t="str">
            <v>LMIC</v>
          </cell>
          <cell r="J86" t="str">
            <v>LMIC</v>
          </cell>
        </row>
        <row r="87">
          <cell r="A87" t="str">
            <v>Far East Asia</v>
          </cell>
        </row>
        <row r="88">
          <cell r="A88" t="str">
            <v>Cambodia</v>
          </cell>
          <cell r="B88" t="str">
            <v>LIC</v>
          </cell>
          <cell r="C88" t="str">
            <v>LIC</v>
          </cell>
          <cell r="D88" t="str">
            <v>LIC</v>
          </cell>
          <cell r="E88" t="str">
            <v>LIC</v>
          </cell>
          <cell r="F88" t="str">
            <v>LIC</v>
          </cell>
          <cell r="G88" t="str">
            <v>LMIC</v>
          </cell>
          <cell r="H88" t="str">
            <v>LMIC</v>
          </cell>
          <cell r="I88" t="str">
            <v>LMIC</v>
          </cell>
          <cell r="J88" t="str">
            <v>LMIC</v>
          </cell>
        </row>
        <row r="89">
          <cell r="A89" t="str">
            <v>China</v>
          </cell>
          <cell r="B89" t="str">
            <v xml:space="preserve">UMIC </v>
          </cell>
          <cell r="C89" t="str">
            <v xml:space="preserve">UMIC </v>
          </cell>
          <cell r="D89" t="str">
            <v xml:space="preserve">UMIC </v>
          </cell>
          <cell r="E89" t="str">
            <v xml:space="preserve">UMIC </v>
          </cell>
          <cell r="F89" t="str">
            <v xml:space="preserve">UMIC </v>
          </cell>
          <cell r="G89" t="str">
            <v xml:space="preserve">UMIC </v>
          </cell>
          <cell r="H89" t="str">
            <v>UMIC</v>
          </cell>
          <cell r="I89" t="str">
            <v xml:space="preserve">UMIC </v>
          </cell>
          <cell r="J89" t="str">
            <v>UMIC</v>
          </cell>
        </row>
        <row r="90">
          <cell r="A90" t="str">
            <v>Indonesia</v>
          </cell>
          <cell r="B90" t="str">
            <v>LMIC</v>
          </cell>
          <cell r="C90" t="str">
            <v>LMIC</v>
          </cell>
          <cell r="D90" t="str">
            <v>LMIC</v>
          </cell>
          <cell r="E90" t="str">
            <v>LMIC</v>
          </cell>
          <cell r="F90" t="str">
            <v>LMIC</v>
          </cell>
          <cell r="G90" t="str">
            <v>LMIC</v>
          </cell>
          <cell r="H90" t="str">
            <v>LMIC</v>
          </cell>
          <cell r="I90" t="str">
            <v>LMIC</v>
          </cell>
          <cell r="J90" t="str">
            <v>LMIC</v>
          </cell>
        </row>
        <row r="91">
          <cell r="A91" t="str">
            <v>Democratic People's Republic of Korea</v>
          </cell>
          <cell r="B91" t="str">
            <v>LIC</v>
          </cell>
          <cell r="C91" t="str">
            <v>LIC</v>
          </cell>
          <cell r="D91" t="str">
            <v>LIC</v>
          </cell>
          <cell r="E91" t="str">
            <v>LIC</v>
          </cell>
          <cell r="F91" t="str">
            <v>LIC</v>
          </cell>
          <cell r="G91" t="str">
            <v>LIC</v>
          </cell>
          <cell r="H91" t="str">
            <v>LIC</v>
          </cell>
          <cell r="I91" t="str">
            <v>LIC</v>
          </cell>
          <cell r="J91" t="str">
            <v>LIC</v>
          </cell>
        </row>
        <row r="92">
          <cell r="A92" t="str">
            <v>Lao People's Democratic Republic</v>
          </cell>
          <cell r="B92" t="str">
            <v>LIC</v>
          </cell>
          <cell r="C92" t="str">
            <v>LMIC</v>
          </cell>
          <cell r="D92" t="str">
            <v>LMIC</v>
          </cell>
          <cell r="E92" t="str">
            <v>LMIC</v>
          </cell>
          <cell r="F92" t="str">
            <v>LMIC</v>
          </cell>
          <cell r="G92" t="str">
            <v>LMIC</v>
          </cell>
          <cell r="H92" t="str">
            <v>LMIC</v>
          </cell>
          <cell r="I92" t="str">
            <v>LMIC</v>
          </cell>
          <cell r="J92" t="str">
            <v>LMIC</v>
          </cell>
        </row>
        <row r="93">
          <cell r="A93" t="str">
            <v>Malaysia</v>
          </cell>
          <cell r="B93" t="str">
            <v xml:space="preserve">UMIC </v>
          </cell>
          <cell r="C93" t="str">
            <v xml:space="preserve">UMIC </v>
          </cell>
          <cell r="D93" t="str">
            <v xml:space="preserve">UMIC </v>
          </cell>
          <cell r="E93" t="str">
            <v xml:space="preserve">UMIC </v>
          </cell>
          <cell r="F93" t="str">
            <v xml:space="preserve">UMIC </v>
          </cell>
          <cell r="G93" t="str">
            <v xml:space="preserve">UMIC </v>
          </cell>
          <cell r="H93" t="str">
            <v>UMIC</v>
          </cell>
          <cell r="I93" t="str">
            <v xml:space="preserve">UMIC </v>
          </cell>
          <cell r="J93" t="str">
            <v>UMIC</v>
          </cell>
        </row>
        <row r="94">
          <cell r="A94" t="str">
            <v>Mongolia</v>
          </cell>
          <cell r="B94" t="str">
            <v>LMIC</v>
          </cell>
          <cell r="C94" t="str">
            <v>LMIC</v>
          </cell>
          <cell r="D94" t="str">
            <v>LMIC</v>
          </cell>
          <cell r="E94" t="str">
            <v xml:space="preserve">UMIC </v>
          </cell>
          <cell r="F94" t="str">
            <v xml:space="preserve">UMIC </v>
          </cell>
          <cell r="G94" t="str">
            <v>LMIC</v>
          </cell>
          <cell r="H94" t="str">
            <v>LMIC</v>
          </cell>
          <cell r="I94" t="str">
            <v>LMIC</v>
          </cell>
          <cell r="J94" t="str">
            <v>LMIC</v>
          </cell>
        </row>
        <row r="95">
          <cell r="A95" t="str">
            <v>Philippines</v>
          </cell>
          <cell r="B95" t="str">
            <v>LMIC</v>
          </cell>
          <cell r="C95" t="str">
            <v>LMIC</v>
          </cell>
          <cell r="D95" t="str">
            <v>LMIC</v>
          </cell>
          <cell r="E95" t="str">
            <v>LMIC</v>
          </cell>
          <cell r="F95" t="str">
            <v>LMIC</v>
          </cell>
          <cell r="G95" t="str">
            <v>LMIC</v>
          </cell>
          <cell r="H95" t="str">
            <v>LMIC</v>
          </cell>
          <cell r="I95" t="str">
            <v>LMIC</v>
          </cell>
          <cell r="J95" t="str">
            <v>LMIC</v>
          </cell>
        </row>
        <row r="96">
          <cell r="A96" t="str">
            <v>Thailand</v>
          </cell>
          <cell r="B96" t="str">
            <v xml:space="preserve">UMIC </v>
          </cell>
          <cell r="C96" t="str">
            <v xml:space="preserve">UMIC </v>
          </cell>
          <cell r="D96" t="str">
            <v xml:space="preserve">UMIC </v>
          </cell>
          <cell r="E96" t="str">
            <v xml:space="preserve">UMIC </v>
          </cell>
          <cell r="F96" t="str">
            <v xml:space="preserve">UMIC </v>
          </cell>
          <cell r="G96" t="str">
            <v xml:space="preserve">UMIC </v>
          </cell>
          <cell r="H96" t="str">
            <v>UMIC</v>
          </cell>
          <cell r="I96" t="str">
            <v xml:space="preserve">UMIC </v>
          </cell>
          <cell r="J96" t="str">
            <v>UMIC</v>
          </cell>
        </row>
        <row r="97">
          <cell r="A97" t="str">
            <v>Timor-Leste</v>
          </cell>
          <cell r="B97" t="str">
            <v>LMIC</v>
          </cell>
          <cell r="C97" t="str">
            <v>LMIC</v>
          </cell>
          <cell r="D97" t="str">
            <v xml:space="preserve">UMIC </v>
          </cell>
          <cell r="E97" t="str">
            <v>LMIC</v>
          </cell>
          <cell r="F97" t="str">
            <v>LMIC</v>
          </cell>
          <cell r="G97" t="str">
            <v>LMIC</v>
          </cell>
          <cell r="H97" t="str">
            <v>LIC</v>
          </cell>
          <cell r="I97" t="str">
            <v>LMIC</v>
          </cell>
          <cell r="J97" t="str">
            <v>LMIC</v>
          </cell>
        </row>
        <row r="98">
          <cell r="A98" t="str">
            <v>Vietnam</v>
          </cell>
          <cell r="B98" t="str">
            <v>LMIC</v>
          </cell>
          <cell r="C98" t="str">
            <v>LMIC</v>
          </cell>
          <cell r="D98" t="str">
            <v>LMIC</v>
          </cell>
          <cell r="E98" t="str">
            <v>LMIC</v>
          </cell>
          <cell r="F98" t="str">
            <v>LMIC</v>
          </cell>
          <cell r="G98" t="str">
            <v>LMIC</v>
          </cell>
          <cell r="H98" t="str">
            <v>LMIC</v>
          </cell>
          <cell r="I98" t="str">
            <v>LMIC</v>
          </cell>
          <cell r="J98" t="str">
            <v>LMIC</v>
          </cell>
        </row>
        <row r="99">
          <cell r="A99" t="str">
            <v>Latin America and the Caribbean</v>
          </cell>
        </row>
        <row r="100">
          <cell r="A100" t="str">
            <v>Anguilla</v>
          </cell>
        </row>
        <row r="101">
          <cell r="A101" t="str">
            <v>Antigua and Barbuda</v>
          </cell>
          <cell r="B101" t="str">
            <v>HIC</v>
          </cell>
          <cell r="C101" t="str">
            <v xml:space="preserve">UMIC </v>
          </cell>
          <cell r="D101" t="str">
            <v>HIC</v>
          </cell>
          <cell r="E101" t="str">
            <v>HIC</v>
          </cell>
          <cell r="F101" t="str">
            <v>HIC</v>
          </cell>
          <cell r="G101" t="str">
            <v>HIC</v>
          </cell>
          <cell r="H101" t="str">
            <v>HIC</v>
          </cell>
          <cell r="I101" t="str">
            <v>HIC</v>
          </cell>
          <cell r="J101" t="str">
            <v>HIC</v>
          </cell>
        </row>
        <row r="102">
          <cell r="A102" t="str">
            <v>Barbados</v>
          </cell>
          <cell r="B102" t="str">
            <v>HIC</v>
          </cell>
          <cell r="C102" t="str">
            <v>HIC</v>
          </cell>
          <cell r="D102" t="str">
            <v>HIC</v>
          </cell>
          <cell r="E102" t="str">
            <v>HIC</v>
          </cell>
          <cell r="F102" t="str">
            <v>HIC</v>
          </cell>
          <cell r="G102" t="str">
            <v>HIC</v>
          </cell>
          <cell r="H102" t="str">
            <v>HIC</v>
          </cell>
          <cell r="I102" t="str">
            <v>HIC</v>
          </cell>
          <cell r="J102" t="str">
            <v>HIC</v>
          </cell>
        </row>
        <row r="103">
          <cell r="A103" t="str">
            <v>Belize</v>
          </cell>
          <cell r="B103" t="str">
            <v xml:space="preserve">UMIC </v>
          </cell>
          <cell r="C103" t="str">
            <v xml:space="preserve">UMIC </v>
          </cell>
          <cell r="D103" t="str">
            <v xml:space="preserve">UMIC </v>
          </cell>
          <cell r="E103" t="str">
            <v xml:space="preserve">UMIC </v>
          </cell>
          <cell r="F103" t="str">
            <v xml:space="preserve">UMIC </v>
          </cell>
          <cell r="G103" t="str">
            <v xml:space="preserve">UMIC </v>
          </cell>
          <cell r="H103" t="str">
            <v>UMIC</v>
          </cell>
          <cell r="I103" t="str">
            <v xml:space="preserve">UMIC </v>
          </cell>
          <cell r="J103" t="str">
            <v>UMIC</v>
          </cell>
        </row>
        <row r="104">
          <cell r="A104" t="str">
            <v>Costa Rica</v>
          </cell>
          <cell r="B104" t="str">
            <v xml:space="preserve">UMIC </v>
          </cell>
          <cell r="C104" t="str">
            <v xml:space="preserve">UMIC </v>
          </cell>
          <cell r="D104" t="str">
            <v xml:space="preserve">UMIC </v>
          </cell>
          <cell r="E104" t="str">
            <v xml:space="preserve">UMIC </v>
          </cell>
          <cell r="F104" t="str">
            <v xml:space="preserve">UMIC </v>
          </cell>
          <cell r="G104" t="str">
            <v xml:space="preserve">UMIC </v>
          </cell>
          <cell r="H104" t="str">
            <v>UMIC</v>
          </cell>
          <cell r="I104" t="str">
            <v xml:space="preserve">UMIC </v>
          </cell>
          <cell r="J104" t="str">
            <v>UMIC</v>
          </cell>
        </row>
        <row r="105">
          <cell r="A105" t="str">
            <v>Cuba</v>
          </cell>
          <cell r="B105" t="str">
            <v xml:space="preserve">UMIC </v>
          </cell>
          <cell r="C105" t="str">
            <v xml:space="preserve">UMIC </v>
          </cell>
          <cell r="D105" t="str">
            <v>LIC</v>
          </cell>
          <cell r="E105" t="str">
            <v>LIC</v>
          </cell>
          <cell r="F105" t="str">
            <v>LIC</v>
          </cell>
          <cell r="G105" t="str">
            <v>LIC</v>
          </cell>
          <cell r="H105" t="str">
            <v>LIC</v>
          </cell>
          <cell r="I105" t="str">
            <v xml:space="preserve">UMIC </v>
          </cell>
          <cell r="J105" t="str">
            <v>UMIC</v>
          </cell>
        </row>
        <row r="106">
          <cell r="A106" t="str">
            <v>Dominica</v>
          </cell>
          <cell r="B106" t="str">
            <v xml:space="preserve">UMIC </v>
          </cell>
          <cell r="C106" t="str">
            <v xml:space="preserve">UMIC </v>
          </cell>
          <cell r="D106" t="str">
            <v xml:space="preserve">UMIC </v>
          </cell>
          <cell r="E106" t="str">
            <v xml:space="preserve">UMIC </v>
          </cell>
          <cell r="F106" t="str">
            <v xml:space="preserve">UMIC </v>
          </cell>
          <cell r="G106" t="str">
            <v xml:space="preserve">UMIC </v>
          </cell>
          <cell r="H106" t="str">
            <v>UMIC</v>
          </cell>
          <cell r="I106" t="str">
            <v xml:space="preserve">UMIC </v>
          </cell>
          <cell r="J106" t="str">
            <v>UMIC</v>
          </cell>
        </row>
        <row r="107">
          <cell r="A107" t="str">
            <v>Dominican Republic</v>
          </cell>
          <cell r="B107" t="str">
            <v xml:space="preserve">UMIC </v>
          </cell>
          <cell r="C107" t="str">
            <v xml:space="preserve">UMIC </v>
          </cell>
          <cell r="D107" t="str">
            <v xml:space="preserve">UMIC </v>
          </cell>
          <cell r="E107" t="str">
            <v xml:space="preserve">UMIC </v>
          </cell>
          <cell r="F107" t="str">
            <v xml:space="preserve">UMIC </v>
          </cell>
          <cell r="G107" t="str">
            <v xml:space="preserve">UMIC </v>
          </cell>
          <cell r="H107" t="str">
            <v>UMIC</v>
          </cell>
          <cell r="I107" t="str">
            <v xml:space="preserve">UMIC </v>
          </cell>
          <cell r="J107" t="str">
            <v>UMIC</v>
          </cell>
        </row>
        <row r="108">
          <cell r="A108" t="str">
            <v>El Salvador</v>
          </cell>
          <cell r="B108" t="str">
            <v>LMIC</v>
          </cell>
          <cell r="C108" t="str">
            <v>LMIC</v>
          </cell>
          <cell r="D108" t="str">
            <v>LMIC</v>
          </cell>
          <cell r="E108" t="str">
            <v>LMIC</v>
          </cell>
          <cell r="F108" t="str">
            <v>LMIC</v>
          </cell>
          <cell r="G108" t="str">
            <v>LMIC</v>
          </cell>
          <cell r="H108" t="str">
            <v>LMIC</v>
          </cell>
          <cell r="I108" t="str">
            <v>LMIC</v>
          </cell>
          <cell r="J108" t="str">
            <v>LMIC</v>
          </cell>
        </row>
        <row r="109">
          <cell r="A109" t="str">
            <v>Grenada</v>
          </cell>
          <cell r="B109" t="str">
            <v xml:space="preserve">UMIC </v>
          </cell>
          <cell r="C109" t="str">
            <v xml:space="preserve">UMIC </v>
          </cell>
          <cell r="D109" t="str">
            <v xml:space="preserve">UMIC </v>
          </cell>
          <cell r="E109" t="str">
            <v xml:space="preserve">UMIC </v>
          </cell>
          <cell r="F109" t="str">
            <v xml:space="preserve">UMIC </v>
          </cell>
          <cell r="G109" t="str">
            <v xml:space="preserve">UMIC </v>
          </cell>
          <cell r="H109" t="str">
            <v>UMIC</v>
          </cell>
          <cell r="I109" t="str">
            <v xml:space="preserve">UMIC </v>
          </cell>
          <cell r="J109" t="str">
            <v>UMIC</v>
          </cell>
        </row>
        <row r="110">
          <cell r="A110" t="str">
            <v>Guatemala</v>
          </cell>
          <cell r="B110" t="str">
            <v>LMIC</v>
          </cell>
          <cell r="C110" t="str">
            <v>LMIC</v>
          </cell>
          <cell r="D110" t="str">
            <v>LMIC</v>
          </cell>
          <cell r="E110" t="str">
            <v>LMIC</v>
          </cell>
          <cell r="F110" t="str">
            <v>LMIC</v>
          </cell>
          <cell r="G110" t="str">
            <v>LMIC</v>
          </cell>
          <cell r="H110" t="str">
            <v>LMIC</v>
          </cell>
          <cell r="I110" t="str">
            <v xml:space="preserve">UMIC </v>
          </cell>
          <cell r="J110" t="str">
            <v>UMIC</v>
          </cell>
        </row>
        <row r="111">
          <cell r="A111" t="str">
            <v>Haiti</v>
          </cell>
          <cell r="B111" t="str">
            <v>LIC</v>
          </cell>
          <cell r="C111" t="str">
            <v>LIC</v>
          </cell>
          <cell r="D111" t="str">
            <v>LIC</v>
          </cell>
          <cell r="E111" t="str">
            <v>LIC</v>
          </cell>
          <cell r="F111" t="str">
            <v>LIC</v>
          </cell>
          <cell r="G111" t="str">
            <v>LIC</v>
          </cell>
          <cell r="H111" t="str">
            <v>LIC</v>
          </cell>
          <cell r="I111" t="str">
            <v>LIC</v>
          </cell>
          <cell r="J111" t="str">
            <v>LIC</v>
          </cell>
        </row>
        <row r="112">
          <cell r="A112" t="str">
            <v>Honduras</v>
          </cell>
          <cell r="B112" t="str">
            <v>LMIC</v>
          </cell>
          <cell r="C112" t="str">
            <v>LMIC</v>
          </cell>
          <cell r="D112" t="str">
            <v>LMIC</v>
          </cell>
          <cell r="E112" t="str">
            <v>LMIC</v>
          </cell>
          <cell r="F112" t="str">
            <v>LMIC</v>
          </cell>
          <cell r="G112" t="str">
            <v>LMIC</v>
          </cell>
          <cell r="H112" t="str">
            <v>LMIC</v>
          </cell>
          <cell r="I112" t="str">
            <v>LMIC</v>
          </cell>
          <cell r="J112" t="str">
            <v>LMIC</v>
          </cell>
        </row>
        <row r="113">
          <cell r="A113" t="str">
            <v>Jamaica</v>
          </cell>
          <cell r="B113" t="str">
            <v xml:space="preserve">UMIC </v>
          </cell>
          <cell r="C113" t="str">
            <v xml:space="preserve">UMIC </v>
          </cell>
          <cell r="D113" t="str">
            <v xml:space="preserve">UMIC </v>
          </cell>
          <cell r="E113" t="str">
            <v xml:space="preserve">UMIC </v>
          </cell>
          <cell r="F113" t="str">
            <v xml:space="preserve">UMIC </v>
          </cell>
          <cell r="G113" t="str">
            <v xml:space="preserve">UMIC </v>
          </cell>
          <cell r="H113" t="str">
            <v>UMIC</v>
          </cell>
          <cell r="I113" t="str">
            <v xml:space="preserve">UMIC </v>
          </cell>
          <cell r="J113" t="str">
            <v>UMIC</v>
          </cell>
        </row>
        <row r="114">
          <cell r="A114" t="str">
            <v>Mexico</v>
          </cell>
          <cell r="B114" t="str">
            <v xml:space="preserve">UMIC </v>
          </cell>
          <cell r="C114" t="str">
            <v xml:space="preserve">UMIC </v>
          </cell>
          <cell r="D114" t="str">
            <v xml:space="preserve">UMIC </v>
          </cell>
          <cell r="E114" t="str">
            <v xml:space="preserve">UMIC </v>
          </cell>
          <cell r="F114" t="str">
            <v xml:space="preserve">UMIC </v>
          </cell>
          <cell r="G114" t="str">
            <v xml:space="preserve">UMIC </v>
          </cell>
          <cell r="H114" t="str">
            <v>UMIC</v>
          </cell>
          <cell r="I114" t="str">
            <v xml:space="preserve">UMIC </v>
          </cell>
          <cell r="J114" t="str">
            <v>UMIC</v>
          </cell>
        </row>
        <row r="115">
          <cell r="A115" t="str">
            <v>Montserrat</v>
          </cell>
        </row>
        <row r="116">
          <cell r="A116" t="str">
            <v>Nicaragua</v>
          </cell>
          <cell r="B116" t="str">
            <v>LMIC</v>
          </cell>
          <cell r="C116" t="str">
            <v>LMIC</v>
          </cell>
          <cell r="D116" t="str">
            <v>LMIC</v>
          </cell>
          <cell r="E116" t="str">
            <v>LMIC</v>
          </cell>
          <cell r="F116" t="str">
            <v>LMIC</v>
          </cell>
          <cell r="G116" t="str">
            <v>LMIC</v>
          </cell>
          <cell r="H116" t="str">
            <v>LMIC</v>
          </cell>
          <cell r="I116" t="str">
            <v>LMIC</v>
          </cell>
          <cell r="J116" t="str">
            <v>LMIC</v>
          </cell>
        </row>
        <row r="117">
          <cell r="A117" t="str">
            <v>Panama</v>
          </cell>
          <cell r="B117" t="str">
            <v xml:space="preserve">UMIC </v>
          </cell>
          <cell r="C117" t="str">
            <v xml:space="preserve">UMIC </v>
          </cell>
          <cell r="D117" t="str">
            <v xml:space="preserve">UMIC </v>
          </cell>
          <cell r="E117" t="str">
            <v xml:space="preserve">UMIC </v>
          </cell>
          <cell r="F117" t="str">
            <v xml:space="preserve">UMIC </v>
          </cell>
          <cell r="G117" t="str">
            <v xml:space="preserve">UMIC </v>
          </cell>
          <cell r="H117" t="str">
            <v>UMIC</v>
          </cell>
          <cell r="I117" t="str">
            <v>HIC</v>
          </cell>
          <cell r="J117" t="str">
            <v>HIC</v>
          </cell>
        </row>
        <row r="118">
          <cell r="A118" t="str">
            <v>Saint Kitts and Nevis</v>
          </cell>
          <cell r="B118" t="str">
            <v>HIC</v>
          </cell>
          <cell r="C118" t="str">
            <v>HIC</v>
          </cell>
          <cell r="D118" t="str">
            <v>HIC</v>
          </cell>
          <cell r="E118" t="str">
            <v>HIC</v>
          </cell>
          <cell r="F118" t="str">
            <v>HIC</v>
          </cell>
          <cell r="G118" t="str">
            <v>HIC</v>
          </cell>
          <cell r="H118" t="str">
            <v>HIC</v>
          </cell>
          <cell r="I118" t="str">
            <v>HIC</v>
          </cell>
          <cell r="J118" t="str">
            <v>HIC</v>
          </cell>
        </row>
        <row r="119">
          <cell r="A119" t="str">
            <v>Saint Lucia</v>
          </cell>
          <cell r="B119" t="str">
            <v xml:space="preserve">UMIC </v>
          </cell>
          <cell r="C119" t="str">
            <v xml:space="preserve">UMIC </v>
          </cell>
          <cell r="D119" t="str">
            <v xml:space="preserve">UMIC </v>
          </cell>
          <cell r="E119" t="str">
            <v xml:space="preserve">UMIC </v>
          </cell>
          <cell r="F119" t="str">
            <v xml:space="preserve">UMIC </v>
          </cell>
          <cell r="G119" t="str">
            <v xml:space="preserve">UMIC </v>
          </cell>
          <cell r="H119" t="str">
            <v>UMIC</v>
          </cell>
          <cell r="I119" t="str">
            <v xml:space="preserve">UMIC </v>
          </cell>
          <cell r="J119" t="str">
            <v>UMIC</v>
          </cell>
        </row>
        <row r="120">
          <cell r="A120" t="str">
            <v>Saint Vincent and the Grenadines</v>
          </cell>
          <cell r="B120" t="str">
            <v xml:space="preserve">UMIC </v>
          </cell>
          <cell r="C120" t="str">
            <v xml:space="preserve">UMIC </v>
          </cell>
          <cell r="D120" t="str">
            <v xml:space="preserve">UMIC </v>
          </cell>
          <cell r="E120" t="str">
            <v xml:space="preserve">UMIC </v>
          </cell>
          <cell r="F120" t="str">
            <v xml:space="preserve">UMIC </v>
          </cell>
          <cell r="G120" t="str">
            <v xml:space="preserve">UMIC </v>
          </cell>
          <cell r="H120" t="str">
            <v>UMIC</v>
          </cell>
          <cell r="I120" t="str">
            <v xml:space="preserve">UMIC </v>
          </cell>
          <cell r="J120" t="str">
            <v>UMIC</v>
          </cell>
        </row>
        <row r="121">
          <cell r="A121" t="str">
            <v>Trinidad and Tobago</v>
          </cell>
          <cell r="B121" t="str">
            <v>HIC</v>
          </cell>
          <cell r="C121" t="str">
            <v>HIC</v>
          </cell>
          <cell r="D121" t="str">
            <v>HIC</v>
          </cell>
          <cell r="E121" t="str">
            <v>HIC</v>
          </cell>
          <cell r="F121" t="str">
            <v>HIC</v>
          </cell>
          <cell r="G121" t="str">
            <v>HIC</v>
          </cell>
          <cell r="H121" t="str">
            <v>HIC</v>
          </cell>
          <cell r="I121" t="str">
            <v>HIC</v>
          </cell>
          <cell r="J121" t="str">
            <v>HIC</v>
          </cell>
        </row>
        <row r="122">
          <cell r="A122" t="str">
            <v>South America</v>
          </cell>
        </row>
        <row r="123">
          <cell r="A123" t="str">
            <v>Argentina</v>
          </cell>
          <cell r="B123" t="str">
            <v xml:space="preserve">UMIC </v>
          </cell>
          <cell r="C123" t="str">
            <v xml:space="preserve">UMIC </v>
          </cell>
          <cell r="D123" t="str">
            <v xml:space="preserve">UMIC </v>
          </cell>
          <cell r="E123" t="str">
            <v>HIC</v>
          </cell>
          <cell r="F123" t="str">
            <v xml:space="preserve">UMIC </v>
          </cell>
          <cell r="G123" t="str">
            <v xml:space="preserve">UMIC </v>
          </cell>
          <cell r="H123" t="str">
            <v>UMIC</v>
          </cell>
          <cell r="I123" t="str">
            <v>HIC</v>
          </cell>
          <cell r="J123" t="str">
            <v>HIC</v>
          </cell>
        </row>
        <row r="124">
          <cell r="A124" t="str">
            <v>Bolivia</v>
          </cell>
          <cell r="B124" t="str">
            <v>LMIC</v>
          </cell>
          <cell r="C124" t="str">
            <v>LMIC</v>
          </cell>
          <cell r="D124" t="str">
            <v>LMIC</v>
          </cell>
          <cell r="E124" t="str">
            <v>LMIC</v>
          </cell>
          <cell r="F124" t="str">
            <v>LMIC</v>
          </cell>
          <cell r="G124" t="str">
            <v>LMIC</v>
          </cell>
          <cell r="H124" t="str">
            <v>LMIC</v>
          </cell>
          <cell r="I124" t="str">
            <v>LMIC</v>
          </cell>
          <cell r="J124" t="str">
            <v>LMIC</v>
          </cell>
        </row>
        <row r="125">
          <cell r="A125" t="str">
            <v>Brazil</v>
          </cell>
          <cell r="B125" t="str">
            <v xml:space="preserve">UMIC </v>
          </cell>
          <cell r="C125" t="str">
            <v xml:space="preserve">UMIC </v>
          </cell>
          <cell r="D125" t="str">
            <v xml:space="preserve">UMIC </v>
          </cell>
          <cell r="E125" t="str">
            <v xml:space="preserve">UMIC </v>
          </cell>
          <cell r="F125" t="str">
            <v xml:space="preserve">UMIC </v>
          </cell>
          <cell r="G125" t="str">
            <v xml:space="preserve">UMIC </v>
          </cell>
          <cell r="H125" t="str">
            <v>UMIC</v>
          </cell>
          <cell r="I125" t="str">
            <v xml:space="preserve">UMIC </v>
          </cell>
          <cell r="J125" t="str">
            <v>UMIC</v>
          </cell>
        </row>
        <row r="126">
          <cell r="A126" t="str">
            <v>Chile</v>
          </cell>
          <cell r="B126" t="str">
            <v xml:space="preserve">UMIC </v>
          </cell>
          <cell r="C126" t="str">
            <v xml:space="preserve">UMIC </v>
          </cell>
          <cell r="D126" t="str">
            <v>HIC</v>
          </cell>
          <cell r="E126" t="str">
            <v>HIC</v>
          </cell>
          <cell r="F126" t="str">
            <v>HIC</v>
          </cell>
          <cell r="G126" t="str">
            <v>HIC</v>
          </cell>
          <cell r="H126" t="str">
            <v>HIC</v>
          </cell>
          <cell r="I126" t="str">
            <v>HIC</v>
          </cell>
          <cell r="J126" t="str">
            <v>No longer ODA</v>
          </cell>
        </row>
        <row r="127">
          <cell r="A127" t="str">
            <v>Colombia</v>
          </cell>
          <cell r="B127" t="str">
            <v xml:space="preserve">UMIC </v>
          </cell>
          <cell r="C127" t="str">
            <v xml:space="preserve">UMIC </v>
          </cell>
          <cell r="D127" t="str">
            <v xml:space="preserve">UMIC </v>
          </cell>
          <cell r="E127" t="str">
            <v xml:space="preserve">UMIC </v>
          </cell>
          <cell r="F127" t="str">
            <v xml:space="preserve">UMIC </v>
          </cell>
          <cell r="G127" t="str">
            <v xml:space="preserve">UMIC </v>
          </cell>
          <cell r="H127" t="str">
            <v>UMIC</v>
          </cell>
          <cell r="I127" t="str">
            <v xml:space="preserve">UMIC </v>
          </cell>
          <cell r="J127" t="str">
            <v>UMIC</v>
          </cell>
        </row>
        <row r="128">
          <cell r="A128" t="str">
            <v>Ecuador</v>
          </cell>
          <cell r="B128" t="str">
            <v xml:space="preserve">UMIC </v>
          </cell>
          <cell r="C128" t="str">
            <v xml:space="preserve">UMIC </v>
          </cell>
          <cell r="D128" t="str">
            <v xml:space="preserve">UMIC </v>
          </cell>
          <cell r="E128" t="str">
            <v xml:space="preserve">UMIC </v>
          </cell>
          <cell r="F128" t="str">
            <v xml:space="preserve">UMIC </v>
          </cell>
          <cell r="G128" t="str">
            <v xml:space="preserve">UMIC </v>
          </cell>
          <cell r="H128" t="str">
            <v>UMIC</v>
          </cell>
          <cell r="I128" t="str">
            <v xml:space="preserve">UMIC </v>
          </cell>
          <cell r="J128" t="str">
            <v>UMIC</v>
          </cell>
        </row>
        <row r="129">
          <cell r="A129" t="str">
            <v>Guyana</v>
          </cell>
          <cell r="B129" t="str">
            <v>LMIC</v>
          </cell>
          <cell r="C129" t="str">
            <v>LMIC</v>
          </cell>
          <cell r="D129" t="str">
            <v>LMIC</v>
          </cell>
          <cell r="E129" t="str">
            <v>LMIC</v>
          </cell>
          <cell r="F129" t="str">
            <v>LMIC</v>
          </cell>
          <cell r="G129" t="str">
            <v xml:space="preserve">UMIC </v>
          </cell>
          <cell r="H129" t="str">
            <v>UMIC</v>
          </cell>
          <cell r="I129" t="str">
            <v xml:space="preserve">UMIC </v>
          </cell>
          <cell r="J129" t="str">
            <v>UMIC</v>
          </cell>
        </row>
        <row r="130">
          <cell r="A130" t="str">
            <v>Paraguay</v>
          </cell>
          <cell r="B130" t="str">
            <v>LMIC</v>
          </cell>
          <cell r="C130" t="str">
            <v>LMIC</v>
          </cell>
          <cell r="D130" t="str">
            <v>LMIC</v>
          </cell>
          <cell r="E130" t="str">
            <v xml:space="preserve">UMIC </v>
          </cell>
          <cell r="F130" t="str">
            <v xml:space="preserve">UMIC </v>
          </cell>
          <cell r="G130" t="str">
            <v xml:space="preserve">UMIC </v>
          </cell>
          <cell r="H130" t="str">
            <v>UMIC</v>
          </cell>
          <cell r="I130" t="str">
            <v xml:space="preserve">UMIC </v>
          </cell>
          <cell r="J130" t="str">
            <v>UMIC</v>
          </cell>
        </row>
        <row r="131">
          <cell r="A131" t="str">
            <v>Peru</v>
          </cell>
          <cell r="B131" t="str">
            <v xml:space="preserve">UMIC </v>
          </cell>
          <cell r="C131" t="str">
            <v xml:space="preserve">UMIC </v>
          </cell>
          <cell r="D131" t="str">
            <v xml:space="preserve">UMIC </v>
          </cell>
          <cell r="E131" t="str">
            <v xml:space="preserve">UMIC </v>
          </cell>
          <cell r="F131" t="str">
            <v xml:space="preserve">UMIC </v>
          </cell>
          <cell r="G131" t="str">
            <v xml:space="preserve">UMIC </v>
          </cell>
          <cell r="H131" t="str">
            <v>UMIC</v>
          </cell>
          <cell r="I131" t="str">
            <v xml:space="preserve">UMIC </v>
          </cell>
          <cell r="J131" t="str">
            <v>UMIC</v>
          </cell>
        </row>
        <row r="132">
          <cell r="A132" t="str">
            <v>Suriname</v>
          </cell>
          <cell r="B132" t="str">
            <v xml:space="preserve">UMIC </v>
          </cell>
          <cell r="C132" t="str">
            <v xml:space="preserve">UMIC </v>
          </cell>
          <cell r="D132" t="str">
            <v xml:space="preserve">UMIC </v>
          </cell>
          <cell r="E132" t="str">
            <v xml:space="preserve">UMIC </v>
          </cell>
          <cell r="F132" t="str">
            <v xml:space="preserve">UMIC </v>
          </cell>
          <cell r="G132" t="str">
            <v xml:space="preserve">UMIC </v>
          </cell>
          <cell r="H132" t="str">
            <v>UMIC</v>
          </cell>
          <cell r="I132" t="str">
            <v xml:space="preserve">UMIC </v>
          </cell>
          <cell r="J132" t="str">
            <v>UMIC</v>
          </cell>
        </row>
        <row r="133">
          <cell r="A133" t="str">
            <v>Uruguay</v>
          </cell>
          <cell r="B133" t="str">
            <v xml:space="preserve">UMIC </v>
          </cell>
          <cell r="C133" t="str">
            <v xml:space="preserve">UMIC </v>
          </cell>
          <cell r="D133" t="str">
            <v>HIC</v>
          </cell>
          <cell r="E133" t="str">
            <v>HIC</v>
          </cell>
          <cell r="F133" t="str">
            <v>HIC</v>
          </cell>
          <cell r="G133" t="str">
            <v>HIC</v>
          </cell>
          <cell r="H133" t="str">
            <v>HIC</v>
          </cell>
          <cell r="I133" t="str">
            <v>HIC</v>
          </cell>
          <cell r="J133" t="str">
            <v>No longer ODA</v>
          </cell>
        </row>
        <row r="134">
          <cell r="A134" t="str">
            <v>Venezuela</v>
          </cell>
          <cell r="B134" t="str">
            <v xml:space="preserve">UMIC </v>
          </cell>
          <cell r="C134" t="str">
            <v xml:space="preserve">UMIC </v>
          </cell>
          <cell r="D134" t="str">
            <v xml:space="preserve">UMIC </v>
          </cell>
          <cell r="E134" t="str">
            <v xml:space="preserve">UMIC </v>
          </cell>
          <cell r="F134" t="str">
            <v>LIC</v>
          </cell>
          <cell r="G134" t="str">
            <v>LIC</v>
          </cell>
          <cell r="H134" t="str">
            <v>LIC</v>
          </cell>
          <cell r="I134" t="str">
            <v xml:space="preserve">UMIC </v>
          </cell>
          <cell r="J134" t="str">
            <v>UMIC</v>
          </cell>
        </row>
        <row r="135">
          <cell r="A135" t="str">
            <v>Europe</v>
          </cell>
        </row>
        <row r="136">
          <cell r="A136" t="str">
            <v>Albania</v>
          </cell>
          <cell r="B136" t="str">
            <v xml:space="preserve">UMIC </v>
          </cell>
          <cell r="C136" t="str">
            <v xml:space="preserve">UMIC </v>
          </cell>
          <cell r="D136" t="str">
            <v xml:space="preserve">UMIC </v>
          </cell>
          <cell r="E136" t="str">
            <v xml:space="preserve">UMIC </v>
          </cell>
          <cell r="F136" t="str">
            <v xml:space="preserve">UMIC </v>
          </cell>
          <cell r="G136" t="str">
            <v xml:space="preserve">UMIC </v>
          </cell>
          <cell r="H136" t="str">
            <v>UMIC</v>
          </cell>
          <cell r="I136" t="str">
            <v xml:space="preserve">UMIC </v>
          </cell>
          <cell r="J136" t="str">
            <v>UMIC</v>
          </cell>
        </row>
        <row r="137">
          <cell r="A137" t="str">
            <v>Belarus</v>
          </cell>
          <cell r="B137" t="str">
            <v xml:space="preserve">UMIC </v>
          </cell>
          <cell r="C137" t="str">
            <v xml:space="preserve">UMIC </v>
          </cell>
          <cell r="D137" t="str">
            <v xml:space="preserve">UMIC </v>
          </cell>
          <cell r="E137" t="str">
            <v xml:space="preserve">UMIC </v>
          </cell>
          <cell r="G137" t="str">
            <v xml:space="preserve">UMIC </v>
          </cell>
          <cell r="H137" t="str">
            <v>UMIC</v>
          </cell>
          <cell r="I137" t="str">
            <v xml:space="preserve">UMIC </v>
          </cell>
          <cell r="J137" t="str">
            <v>UMIC</v>
          </cell>
        </row>
        <row r="138">
          <cell r="A138" t="str">
            <v>Bosnia and Herzegovina</v>
          </cell>
          <cell r="B138" t="str">
            <v xml:space="preserve">UMIC </v>
          </cell>
          <cell r="C138" t="str">
            <v xml:space="preserve">UMIC </v>
          </cell>
          <cell r="D138" t="str">
            <v xml:space="preserve">UMIC </v>
          </cell>
          <cell r="E138" t="str">
            <v xml:space="preserve">UMIC </v>
          </cell>
          <cell r="F138" t="str">
            <v xml:space="preserve">UMIC </v>
          </cell>
          <cell r="G138" t="str">
            <v xml:space="preserve">UMIC </v>
          </cell>
          <cell r="H138" t="str">
            <v>UMIC</v>
          </cell>
          <cell r="I138" t="str">
            <v xml:space="preserve">UMIC </v>
          </cell>
          <cell r="J138" t="str">
            <v>UMIC</v>
          </cell>
        </row>
        <row r="139">
          <cell r="A139" t="str">
            <v>Croatia</v>
          </cell>
          <cell r="B139" t="str">
            <v>HIC</v>
          </cell>
          <cell r="C139" t="str">
            <v>HIC</v>
          </cell>
          <cell r="D139" t="str">
            <v>HIC</v>
          </cell>
          <cell r="E139" t="str">
            <v>HIC</v>
          </cell>
          <cell r="F139" t="str">
            <v>HIC</v>
          </cell>
          <cell r="G139" t="str">
            <v>HIC</v>
          </cell>
          <cell r="H139" t="str">
            <v>UMIC</v>
          </cell>
          <cell r="I139" t="str">
            <v>HIC</v>
          </cell>
          <cell r="J139" t="str">
            <v>No longer ODA</v>
          </cell>
        </row>
        <row r="140">
          <cell r="A140" t="str">
            <v>Kosovo</v>
          </cell>
          <cell r="B140" t="str">
            <v>LMIC</v>
          </cell>
          <cell r="C140" t="str">
            <v>LMIC</v>
          </cell>
          <cell r="D140" t="str">
            <v>LMIC</v>
          </cell>
          <cell r="E140" t="str">
            <v>LMIC</v>
          </cell>
          <cell r="F140" t="str">
            <v>LMIC</v>
          </cell>
          <cell r="G140" t="str">
            <v>LMIC</v>
          </cell>
          <cell r="H140" t="str">
            <v>LMIC</v>
          </cell>
          <cell r="I140" t="str">
            <v>LMIC</v>
          </cell>
          <cell r="J140" t="str">
            <v>LMIC</v>
          </cell>
        </row>
        <row r="141">
          <cell r="A141" t="str">
            <v>Former Yugoslav Republic of Macedonia</v>
          </cell>
          <cell r="B141" t="str">
            <v xml:space="preserve">UMIC </v>
          </cell>
          <cell r="C141" t="str">
            <v xml:space="preserve">UMIC </v>
          </cell>
          <cell r="D141" t="str">
            <v xml:space="preserve">UMIC </v>
          </cell>
          <cell r="E141" t="str">
            <v xml:space="preserve">UMIC </v>
          </cell>
          <cell r="F141" t="str">
            <v xml:space="preserve">UMIC </v>
          </cell>
          <cell r="G141" t="str">
            <v xml:space="preserve">UMIC </v>
          </cell>
          <cell r="H141" t="str">
            <v>UMIC</v>
          </cell>
          <cell r="I141" t="str">
            <v xml:space="preserve">UMIC </v>
          </cell>
          <cell r="J141" t="str">
            <v>UMIC</v>
          </cell>
        </row>
        <row r="142">
          <cell r="A142" t="str">
            <v>Moldova</v>
          </cell>
          <cell r="B142" t="str">
            <v>LMIC</v>
          </cell>
          <cell r="C142" t="str">
            <v>LMIC</v>
          </cell>
          <cell r="D142" t="str">
            <v>LMIC</v>
          </cell>
          <cell r="E142" t="str">
            <v>LMIC</v>
          </cell>
          <cell r="F142" t="str">
            <v>LMIC</v>
          </cell>
          <cell r="G142" t="str">
            <v>LMIC</v>
          </cell>
          <cell r="H142" t="str">
            <v>LMIC</v>
          </cell>
          <cell r="I142" t="str">
            <v>LMIC</v>
          </cell>
          <cell r="J142" t="str">
            <v>LMIC</v>
          </cell>
        </row>
        <row r="143">
          <cell r="A143" t="str">
            <v>Montenegro</v>
          </cell>
          <cell r="B143" t="str">
            <v xml:space="preserve">UMIC </v>
          </cell>
          <cell r="C143" t="str">
            <v xml:space="preserve">UMIC </v>
          </cell>
          <cell r="D143" t="str">
            <v xml:space="preserve">UMIC </v>
          </cell>
          <cell r="E143" t="str">
            <v xml:space="preserve">UMIC </v>
          </cell>
          <cell r="F143" t="str">
            <v xml:space="preserve">UMIC </v>
          </cell>
          <cell r="G143" t="str">
            <v xml:space="preserve">UMIC </v>
          </cell>
          <cell r="H143" t="str">
            <v>UMIC</v>
          </cell>
          <cell r="I143" t="str">
            <v xml:space="preserve">UMIC </v>
          </cell>
          <cell r="J143" t="str">
            <v>UMIC</v>
          </cell>
        </row>
        <row r="144">
          <cell r="A144" t="str">
            <v>Serbia</v>
          </cell>
          <cell r="B144" t="str">
            <v xml:space="preserve">UMIC </v>
          </cell>
          <cell r="C144" t="str">
            <v xml:space="preserve">UMIC </v>
          </cell>
          <cell r="D144" t="str">
            <v xml:space="preserve">UMIC </v>
          </cell>
          <cell r="E144" t="str">
            <v xml:space="preserve">UMIC </v>
          </cell>
          <cell r="F144" t="str">
            <v xml:space="preserve">UMIC </v>
          </cell>
          <cell r="G144" t="str">
            <v xml:space="preserve">UMIC </v>
          </cell>
          <cell r="H144" t="str">
            <v>UMIC</v>
          </cell>
          <cell r="I144" t="str">
            <v xml:space="preserve">UMIC </v>
          </cell>
          <cell r="J144" t="str">
            <v>UMIC</v>
          </cell>
        </row>
        <row r="145">
          <cell r="A145" t="str">
            <v>Turkey</v>
          </cell>
          <cell r="B145" t="str">
            <v xml:space="preserve">UMIC </v>
          </cell>
          <cell r="C145" t="str">
            <v xml:space="preserve">UMIC </v>
          </cell>
          <cell r="D145" t="str">
            <v xml:space="preserve">UMIC </v>
          </cell>
          <cell r="E145" t="str">
            <v xml:space="preserve">UMIC </v>
          </cell>
          <cell r="F145" t="str">
            <v xml:space="preserve">UMIC </v>
          </cell>
          <cell r="G145" t="str">
            <v xml:space="preserve">UMIC </v>
          </cell>
          <cell r="H145" t="str">
            <v>UMIC</v>
          </cell>
          <cell r="I145" t="str">
            <v xml:space="preserve">UMIC </v>
          </cell>
          <cell r="J145" t="str">
            <v>UMIC</v>
          </cell>
        </row>
        <row r="146">
          <cell r="A146" t="str">
            <v>Ukraine</v>
          </cell>
          <cell r="B146" t="str">
            <v>LMIC</v>
          </cell>
          <cell r="C146" t="str">
            <v>LMIC</v>
          </cell>
          <cell r="D146" t="str">
            <v>LMIC</v>
          </cell>
          <cell r="E146" t="str">
            <v>LMIC</v>
          </cell>
          <cell r="F146" t="str">
            <v>LMIC</v>
          </cell>
          <cell r="G146" t="str">
            <v>LMIC</v>
          </cell>
          <cell r="H146" t="str">
            <v>LMIC</v>
          </cell>
          <cell r="I146" t="str">
            <v>LMIC</v>
          </cell>
          <cell r="J146" t="str">
            <v>LMIC</v>
          </cell>
        </row>
        <row r="147">
          <cell r="A147" t="str">
            <v>Yugoslavia - Ex-states unspecified</v>
          </cell>
        </row>
        <row r="148">
          <cell r="A148" t="str">
            <v>Pacific countries</v>
          </cell>
        </row>
        <row r="149">
          <cell r="A149" t="str">
            <v>Cook Islands</v>
          </cell>
        </row>
        <row r="150">
          <cell r="A150" t="str">
            <v>Fiji</v>
          </cell>
          <cell r="B150" t="str">
            <v>LMIC</v>
          </cell>
          <cell r="C150" t="str">
            <v>LMIC</v>
          </cell>
          <cell r="D150" t="str">
            <v xml:space="preserve">UMIC </v>
          </cell>
          <cell r="E150" t="str">
            <v xml:space="preserve">UMIC </v>
          </cell>
          <cell r="F150" t="str">
            <v xml:space="preserve">UMIC </v>
          </cell>
          <cell r="G150" t="str">
            <v xml:space="preserve">UMIC </v>
          </cell>
          <cell r="H150" t="str">
            <v>UMIC</v>
          </cell>
          <cell r="I150" t="str">
            <v xml:space="preserve">UMIC </v>
          </cell>
          <cell r="J150" t="str">
            <v>UMIC</v>
          </cell>
        </row>
        <row r="151">
          <cell r="A151" t="str">
            <v>Kiribati</v>
          </cell>
          <cell r="B151" t="str">
            <v>LMIC</v>
          </cell>
          <cell r="C151" t="str">
            <v>LMIC</v>
          </cell>
          <cell r="D151" t="str">
            <v>LMIC</v>
          </cell>
          <cell r="E151" t="str">
            <v>LMIC</v>
          </cell>
          <cell r="F151" t="str">
            <v>LMIC</v>
          </cell>
          <cell r="G151" t="str">
            <v>LMIC</v>
          </cell>
          <cell r="H151" t="str">
            <v>LMIC</v>
          </cell>
          <cell r="I151" t="str">
            <v>LMIC</v>
          </cell>
          <cell r="J151" t="str">
            <v>LMIC</v>
          </cell>
        </row>
        <row r="152">
          <cell r="A152" t="str">
            <v>Marshall Islands</v>
          </cell>
          <cell r="B152" t="str">
            <v>LMIC</v>
          </cell>
          <cell r="C152" t="str">
            <v>LMIC</v>
          </cell>
          <cell r="D152" t="str">
            <v>LMIC</v>
          </cell>
          <cell r="E152" t="str">
            <v xml:space="preserve">UMIC </v>
          </cell>
          <cell r="F152" t="str">
            <v xml:space="preserve">UMIC </v>
          </cell>
          <cell r="G152" t="str">
            <v xml:space="preserve">UMIC </v>
          </cell>
          <cell r="H152" t="str">
            <v>UMIC</v>
          </cell>
          <cell r="I152" t="str">
            <v xml:space="preserve">UMIC </v>
          </cell>
          <cell r="J152" t="str">
            <v>UMIC</v>
          </cell>
        </row>
        <row r="153">
          <cell r="A153" t="str">
            <v>Micronesia</v>
          </cell>
        </row>
        <row r="154">
          <cell r="A154" t="str">
            <v>Nauru</v>
          </cell>
          <cell r="B154" t="str">
            <v xml:space="preserve">UMIC </v>
          </cell>
          <cell r="C154" t="str">
            <v xml:space="preserve">UMIC </v>
          </cell>
          <cell r="D154" t="str">
            <v xml:space="preserve">UMIC </v>
          </cell>
          <cell r="E154" t="str">
            <v>HIC</v>
          </cell>
          <cell r="F154" t="str">
            <v>HIC</v>
          </cell>
          <cell r="G154" t="str">
            <v>HIC</v>
          </cell>
          <cell r="H154" t="str">
            <v>UMIC</v>
          </cell>
          <cell r="I154" t="str">
            <v xml:space="preserve">UMIC </v>
          </cell>
          <cell r="J154" t="str">
            <v>UMIC</v>
          </cell>
        </row>
        <row r="155">
          <cell r="A155" t="str">
            <v>Niue</v>
          </cell>
        </row>
        <row r="156">
          <cell r="A156" t="str">
            <v>Palau</v>
          </cell>
          <cell r="B156" t="str">
            <v xml:space="preserve">UMIC </v>
          </cell>
          <cell r="C156" t="str">
            <v xml:space="preserve">UMIC </v>
          </cell>
          <cell r="D156" t="str">
            <v xml:space="preserve">UMIC </v>
          </cell>
          <cell r="E156" t="str">
            <v xml:space="preserve">UMIC </v>
          </cell>
          <cell r="F156" t="str">
            <v xml:space="preserve">UMIC </v>
          </cell>
          <cell r="G156" t="str">
            <v xml:space="preserve">UMIC </v>
          </cell>
          <cell r="H156" t="str">
            <v>HIC</v>
          </cell>
          <cell r="I156" t="str">
            <v>HIC</v>
          </cell>
          <cell r="J156" t="str">
            <v>HIC</v>
          </cell>
        </row>
        <row r="157">
          <cell r="A157" t="str">
            <v>Papua New Guinea</v>
          </cell>
          <cell r="B157" t="str">
            <v>LMIC</v>
          </cell>
          <cell r="C157" t="str">
            <v>LMIC</v>
          </cell>
          <cell r="D157" t="str">
            <v>LMIC</v>
          </cell>
          <cell r="E157" t="str">
            <v>LMIC</v>
          </cell>
          <cell r="F157" t="str">
            <v>LMIC</v>
          </cell>
          <cell r="G157" t="str">
            <v>LIC</v>
          </cell>
          <cell r="H157" t="str">
            <v>LIC</v>
          </cell>
          <cell r="I157" t="str">
            <v>LMIC</v>
          </cell>
          <cell r="J157" t="str">
            <v>LMIC</v>
          </cell>
        </row>
        <row r="158">
          <cell r="A158" t="str">
            <v>Samoa</v>
          </cell>
          <cell r="B158" t="str">
            <v>LMIC</v>
          </cell>
          <cell r="C158" t="str">
            <v>LMIC</v>
          </cell>
          <cell r="D158" t="str">
            <v>LMIC</v>
          </cell>
          <cell r="E158" t="str">
            <v>LMIC</v>
          </cell>
          <cell r="F158" t="str">
            <v>LMIC</v>
          </cell>
          <cell r="G158" t="str">
            <v>LMIC</v>
          </cell>
          <cell r="H158" t="str">
            <v>UMIC</v>
          </cell>
          <cell r="I158" t="str">
            <v xml:space="preserve">UMIC </v>
          </cell>
          <cell r="J158" t="str">
            <v>UMIC</v>
          </cell>
        </row>
        <row r="159">
          <cell r="A159" t="str">
            <v>Solomon Islands</v>
          </cell>
          <cell r="B159" t="str">
            <v>LIC</v>
          </cell>
          <cell r="C159" t="str">
            <v>LMIC</v>
          </cell>
          <cell r="D159" t="str">
            <v>LMIC</v>
          </cell>
          <cell r="E159" t="str">
            <v>LMIC</v>
          </cell>
          <cell r="F159" t="str">
            <v>LMIC</v>
          </cell>
          <cell r="G159" t="str">
            <v>LMIC</v>
          </cell>
          <cell r="H159" t="str">
            <v>LMIC</v>
          </cell>
          <cell r="I159" t="str">
            <v>LMIC</v>
          </cell>
          <cell r="J159" t="str">
            <v>LMIC</v>
          </cell>
        </row>
        <row r="160">
          <cell r="A160" t="str">
            <v>Tokelau</v>
          </cell>
        </row>
        <row r="161">
          <cell r="A161" t="str">
            <v>Tonga</v>
          </cell>
          <cell r="B161" t="str">
            <v>LMIC</v>
          </cell>
          <cell r="C161" t="str">
            <v>LMIC</v>
          </cell>
          <cell r="D161" t="str">
            <v xml:space="preserve">UMIC </v>
          </cell>
          <cell r="E161" t="str">
            <v xml:space="preserve">UMIC </v>
          </cell>
          <cell r="F161" t="str">
            <v xml:space="preserve">UMIC </v>
          </cell>
          <cell r="G161" t="str">
            <v xml:space="preserve">UMIC </v>
          </cell>
          <cell r="H161" t="str">
            <v>UMIC</v>
          </cell>
          <cell r="I161" t="str">
            <v xml:space="preserve">UMIC </v>
          </cell>
          <cell r="J161" t="str">
            <v>UMIC</v>
          </cell>
        </row>
        <row r="162">
          <cell r="A162" t="str">
            <v>Tuvalu</v>
          </cell>
          <cell r="B162" t="str">
            <v xml:space="preserve">UMIC </v>
          </cell>
          <cell r="C162" t="str">
            <v xml:space="preserve">UMIC </v>
          </cell>
          <cell r="D162" t="str">
            <v xml:space="preserve">UMIC </v>
          </cell>
          <cell r="E162" t="str">
            <v xml:space="preserve">UMIC </v>
          </cell>
          <cell r="F162" t="str">
            <v xml:space="preserve">UMIC </v>
          </cell>
          <cell r="G162" t="str">
            <v xml:space="preserve">UMIC </v>
          </cell>
          <cell r="H162" t="str">
            <v>UMIC</v>
          </cell>
          <cell r="I162" t="str">
            <v xml:space="preserve">UMIC </v>
          </cell>
          <cell r="J162" t="str">
            <v>UMIC</v>
          </cell>
        </row>
        <row r="163">
          <cell r="A163" t="str">
            <v>Vanuatu</v>
          </cell>
          <cell r="B163" t="str">
            <v>LMIC</v>
          </cell>
          <cell r="C163" t="str">
            <v>LMIC</v>
          </cell>
          <cell r="D163" t="str">
            <v>LMIC</v>
          </cell>
          <cell r="E163" t="str">
            <v>LMIC</v>
          </cell>
          <cell r="F163" t="str">
            <v>LMIC</v>
          </cell>
          <cell r="G163" t="str">
            <v>LIC</v>
          </cell>
          <cell r="H163" t="str">
            <v>LIC</v>
          </cell>
          <cell r="I163" t="str">
            <v>LMIC</v>
          </cell>
          <cell r="J163" t="str">
            <v>LMIC</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10"/>
      <sheetName val="Data"/>
      <sheetName val="Sheet1"/>
      <sheetName val="WB Income Group"/>
    </sheetNames>
    <sheetDataSet>
      <sheetData sheetId="0" refreshError="1"/>
      <sheetData sheetId="1">
        <row r="2">
          <cell r="A2" t="str">
            <v>Multilateral</v>
          </cell>
          <cell r="B2" t="str">
            <v>(All)</v>
          </cell>
        </row>
        <row r="4">
          <cell r="A4" t="str">
            <v>Sum of UK IMS £,000s</v>
          </cell>
          <cell r="B4" t="str">
            <v>Column Labels</v>
          </cell>
        </row>
        <row r="5">
          <cell r="A5" t="str">
            <v>Row Labels</v>
          </cell>
          <cell r="B5">
            <v>2010</v>
          </cell>
          <cell r="C5">
            <v>2011</v>
          </cell>
          <cell r="D5">
            <v>2012</v>
          </cell>
          <cell r="E5">
            <v>2013</v>
          </cell>
          <cell r="F5">
            <v>2014</v>
          </cell>
          <cell r="G5">
            <v>2015</v>
          </cell>
          <cell r="H5">
            <v>2016</v>
          </cell>
          <cell r="I5">
            <v>2017</v>
          </cell>
          <cell r="J5">
            <v>2018</v>
          </cell>
        </row>
        <row r="6">
          <cell r="A6" t="str">
            <v>Afghanistan</v>
          </cell>
          <cell r="B6">
            <v>54717.280261770051</v>
          </cell>
          <cell r="C6">
            <v>48596.961760428712</v>
          </cell>
          <cell r="D6">
            <v>41340.659920107733</v>
          </cell>
          <cell r="E6">
            <v>56629.665156396099</v>
          </cell>
          <cell r="F6">
            <v>63646.705153155148</v>
          </cell>
          <cell r="G6">
            <v>40981.551331132097</v>
          </cell>
          <cell r="H6">
            <v>66687.484610806685</v>
          </cell>
          <cell r="I6">
            <v>65770.798987598246</v>
          </cell>
          <cell r="J6">
            <v>82231.40226357065</v>
          </cell>
        </row>
        <row r="7">
          <cell r="A7" t="str">
            <v>Africa, regional</v>
          </cell>
          <cell r="B7">
            <v>41806.338074505809</v>
          </cell>
          <cell r="C7">
            <v>59010.879977075165</v>
          </cell>
          <cell r="D7">
            <v>43613.605288747283</v>
          </cell>
          <cell r="E7">
            <v>49399.698560844445</v>
          </cell>
          <cell r="F7">
            <v>64345.116402565691</v>
          </cell>
          <cell r="G7">
            <v>57098.447013367368</v>
          </cell>
          <cell r="H7">
            <v>123271.01097572259</v>
          </cell>
          <cell r="I7">
            <v>81994.031308541991</v>
          </cell>
          <cell r="J7">
            <v>91337.419594479783</v>
          </cell>
        </row>
        <row r="8">
          <cell r="A8" t="str">
            <v>Albania</v>
          </cell>
          <cell r="B8">
            <v>12038.224630196182</v>
          </cell>
          <cell r="C8">
            <v>12249.621848221512</v>
          </cell>
          <cell r="D8">
            <v>11265.249360387401</v>
          </cell>
          <cell r="E8">
            <v>9862.9773940099167</v>
          </cell>
          <cell r="F8">
            <v>10874.256689574375</v>
          </cell>
          <cell r="G8">
            <v>11450.629033283858</v>
          </cell>
          <cell r="H8">
            <v>9431.8007169365083</v>
          </cell>
          <cell r="I8">
            <v>6590.1046250134104</v>
          </cell>
          <cell r="J8">
            <v>16546.941078627526</v>
          </cell>
        </row>
        <row r="9">
          <cell r="A9" t="str">
            <v>Algeria</v>
          </cell>
          <cell r="B9">
            <v>6558.0043764866687</v>
          </cell>
          <cell r="C9">
            <v>6505.7146672128019</v>
          </cell>
          <cell r="D9">
            <v>4562.1267253764227</v>
          </cell>
          <cell r="E9">
            <v>6021.2028612563381</v>
          </cell>
          <cell r="F9">
            <v>7132.7088611132322</v>
          </cell>
          <cell r="G9">
            <v>5758.2254757808951</v>
          </cell>
          <cell r="H9">
            <v>5910.441908509034</v>
          </cell>
          <cell r="I9">
            <v>5508.482882027457</v>
          </cell>
          <cell r="J9">
            <v>5548.9961806827141</v>
          </cell>
        </row>
        <row r="10">
          <cell r="A10" t="str">
            <v>America, regional</v>
          </cell>
          <cell r="B10">
            <v>9958.8722697078556</v>
          </cell>
          <cell r="C10">
            <v>9890.6599714259755</v>
          </cell>
          <cell r="D10">
            <v>7392.4518827425436</v>
          </cell>
          <cell r="E10">
            <v>12455.039669607235</v>
          </cell>
          <cell r="F10">
            <v>11420.074109194422</v>
          </cell>
          <cell r="G10">
            <v>7471.3728030608527</v>
          </cell>
          <cell r="H10">
            <v>10623.00292148488</v>
          </cell>
          <cell r="I10">
            <v>9525.5619508828822</v>
          </cell>
          <cell r="J10">
            <v>15914.665700306876</v>
          </cell>
        </row>
        <row r="11">
          <cell r="A11" t="str">
            <v>Angola</v>
          </cell>
          <cell r="B11">
            <v>7652.1210984004838</v>
          </cell>
          <cell r="C11">
            <v>7076.2418734556477</v>
          </cell>
          <cell r="D11">
            <v>9663.9166192838711</v>
          </cell>
          <cell r="E11">
            <v>16078.253614617426</v>
          </cell>
          <cell r="F11">
            <v>16611.859680056223</v>
          </cell>
          <cell r="G11">
            <v>12452.620095357635</v>
          </cell>
          <cell r="H11">
            <v>15094.149835792676</v>
          </cell>
          <cell r="I11">
            <v>16438.591126358217</v>
          </cell>
          <cell r="J11">
            <v>12835.796386239326</v>
          </cell>
        </row>
        <row r="12">
          <cell r="A12" t="str">
            <v>Anguilla</v>
          </cell>
          <cell r="B12">
            <v>1006.3228486051047</v>
          </cell>
          <cell r="C12">
            <v>2.0048808853575593</v>
          </cell>
          <cell r="D12">
            <v>311.68382343006232</v>
          </cell>
          <cell r="E12">
            <v>385.5591395619262</v>
          </cell>
          <cell r="F12">
            <v>0</v>
          </cell>
          <cell r="G12">
            <v>0</v>
          </cell>
          <cell r="H12">
            <v>0</v>
          </cell>
        </row>
        <row r="13">
          <cell r="A13" t="str">
            <v>Antigua and Barbuda</v>
          </cell>
          <cell r="B13">
            <v>1519.3386616978783</v>
          </cell>
          <cell r="C13">
            <v>436.18108771301655</v>
          </cell>
          <cell r="D13">
            <v>29.705503440090272</v>
          </cell>
          <cell r="E13">
            <v>113.75529695170931</v>
          </cell>
          <cell r="F13">
            <v>124.8393115346456</v>
          </cell>
          <cell r="G13">
            <v>25.017839711606911</v>
          </cell>
          <cell r="H13">
            <v>212.23192518537815</v>
          </cell>
          <cell r="I13">
            <v>489.55313234431185</v>
          </cell>
          <cell r="J13">
            <v>1320.1784882200113</v>
          </cell>
        </row>
        <row r="14">
          <cell r="A14" t="str">
            <v>Argentina</v>
          </cell>
          <cell r="B14">
            <v>1769.7523045522732</v>
          </cell>
          <cell r="C14">
            <v>4035.655835838199</v>
          </cell>
          <cell r="D14">
            <v>7998.1277494827418</v>
          </cell>
          <cell r="E14">
            <v>2394.5585537106572</v>
          </cell>
          <cell r="F14">
            <v>1572.7695867246703</v>
          </cell>
          <cell r="G14">
            <v>1327.239994047038</v>
          </cell>
          <cell r="H14">
            <v>2089.5529903778202</v>
          </cell>
          <cell r="I14">
            <v>1152.3966541057425</v>
          </cell>
          <cell r="J14">
            <v>6355.5487745270239</v>
          </cell>
        </row>
        <row r="15">
          <cell r="A15" t="str">
            <v>Armenia</v>
          </cell>
          <cell r="B15">
            <v>8680.497740722627</v>
          </cell>
          <cell r="C15">
            <v>13492.773595391012</v>
          </cell>
          <cell r="D15">
            <v>9008.4851440681396</v>
          </cell>
          <cell r="E15">
            <v>14427.010071712926</v>
          </cell>
          <cell r="F15">
            <v>10056.058247705665</v>
          </cell>
          <cell r="G15">
            <v>17491.041497712657</v>
          </cell>
          <cell r="H15">
            <v>13470.83616344264</v>
          </cell>
          <cell r="I15">
            <v>9096.7204585856634</v>
          </cell>
          <cell r="J15">
            <v>6896.7215061614033</v>
          </cell>
        </row>
        <row r="16">
          <cell r="A16" t="str">
            <v>Aruba</v>
          </cell>
          <cell r="B16">
            <v>0</v>
          </cell>
          <cell r="C16">
            <v>0</v>
          </cell>
          <cell r="D16">
            <v>0</v>
          </cell>
          <cell r="E16">
            <v>0</v>
          </cell>
          <cell r="F16">
            <v>0</v>
          </cell>
          <cell r="G16">
            <v>0</v>
          </cell>
          <cell r="H16">
            <v>0</v>
          </cell>
        </row>
        <row r="17">
          <cell r="A17" t="str">
            <v>Asia, regional</v>
          </cell>
          <cell r="B17">
            <v>8391.798908166189</v>
          </cell>
          <cell r="C17">
            <v>6539.4785229180507</v>
          </cell>
          <cell r="D17">
            <v>7513.5431692819502</v>
          </cell>
          <cell r="E17">
            <v>11598.908191992365</v>
          </cell>
          <cell r="F17">
            <v>7556.0622980829139</v>
          </cell>
          <cell r="G17">
            <v>8466.9888125843736</v>
          </cell>
          <cell r="H17">
            <v>12949.356315527959</v>
          </cell>
          <cell r="I17">
            <v>5856.0719494876903</v>
          </cell>
          <cell r="J17">
            <v>7906.076887384731</v>
          </cell>
        </row>
        <row r="18">
          <cell r="A18" t="str">
            <v>Azerbaijan</v>
          </cell>
          <cell r="B18">
            <v>8260.9348664431654</v>
          </cell>
          <cell r="C18">
            <v>9652.9930170189436</v>
          </cell>
          <cell r="D18">
            <v>5651.7269706847183</v>
          </cell>
          <cell r="E18">
            <v>13643.695395812441</v>
          </cell>
          <cell r="F18">
            <v>9590.8006484531234</v>
          </cell>
          <cell r="G18">
            <v>5195.136080259068</v>
          </cell>
          <cell r="H18">
            <v>4327.9709570713949</v>
          </cell>
          <cell r="I18">
            <v>9183.0701343986475</v>
          </cell>
          <cell r="J18">
            <v>3719.0998042370666</v>
          </cell>
        </row>
        <row r="19">
          <cell r="A19" t="str">
            <v>Bahamas</v>
          </cell>
          <cell r="B19">
            <v>0</v>
          </cell>
          <cell r="C19">
            <v>0</v>
          </cell>
          <cell r="D19">
            <v>0</v>
          </cell>
          <cell r="E19">
            <v>0</v>
          </cell>
          <cell r="F19">
            <v>0</v>
          </cell>
          <cell r="G19">
            <v>0</v>
          </cell>
          <cell r="H19">
            <v>0</v>
          </cell>
        </row>
        <row r="20">
          <cell r="A20" t="str">
            <v>Bahrain</v>
          </cell>
          <cell r="B20">
            <v>0</v>
          </cell>
          <cell r="C20">
            <v>0</v>
          </cell>
          <cell r="D20">
            <v>0</v>
          </cell>
          <cell r="E20">
            <v>0</v>
          </cell>
          <cell r="F20">
            <v>0</v>
          </cell>
          <cell r="G20">
            <v>0</v>
          </cell>
          <cell r="H20">
            <v>0</v>
          </cell>
        </row>
        <row r="21">
          <cell r="A21" t="str">
            <v>Bangladesh</v>
          </cell>
          <cell r="B21">
            <v>67882.96890823057</v>
          </cell>
          <cell r="C21">
            <v>61276.186397864796</v>
          </cell>
          <cell r="D21">
            <v>75541.874836669464</v>
          </cell>
          <cell r="E21">
            <v>130264.97937649107</v>
          </cell>
          <cell r="F21">
            <v>127938.23499662799</v>
          </cell>
          <cell r="G21">
            <v>135224.92973646062</v>
          </cell>
          <cell r="H21">
            <v>133026.16729966819</v>
          </cell>
          <cell r="I21">
            <v>158055.58719357802</v>
          </cell>
          <cell r="J21">
            <v>237126.08121743888</v>
          </cell>
        </row>
        <row r="22">
          <cell r="A22" t="str">
            <v>Barbados</v>
          </cell>
          <cell r="B22">
            <v>1587.0916233025678</v>
          </cell>
          <cell r="C22">
            <v>0</v>
          </cell>
          <cell r="D22">
            <v>0</v>
          </cell>
          <cell r="E22">
            <v>0</v>
          </cell>
          <cell r="F22">
            <v>0</v>
          </cell>
          <cell r="G22">
            <v>0</v>
          </cell>
          <cell r="H22">
            <v>0</v>
          </cell>
        </row>
        <row r="23">
          <cell r="A23" t="str">
            <v>Belarus</v>
          </cell>
          <cell r="B23">
            <v>3432.8137131022941</v>
          </cell>
          <cell r="C23">
            <v>2607.3424046587747</v>
          </cell>
          <cell r="D23">
            <v>2222.296024346289</v>
          </cell>
          <cell r="E23">
            <v>3830.8728618702385</v>
          </cell>
          <cell r="F23">
            <v>3238.130300971583</v>
          </cell>
          <cell r="G23">
            <v>2740.4208008617911</v>
          </cell>
          <cell r="H23">
            <v>3771.3452156156723</v>
          </cell>
          <cell r="I23">
            <v>3935.4977108072535</v>
          </cell>
          <cell r="J23">
            <v>3204.848685452771</v>
          </cell>
        </row>
        <row r="24">
          <cell r="A24" t="str">
            <v>Belize</v>
          </cell>
          <cell r="B24">
            <v>1085.3055457439555</v>
          </cell>
          <cell r="C24">
            <v>953.76387077086497</v>
          </cell>
          <cell r="D24">
            <v>1296.3876272427617</v>
          </cell>
          <cell r="E24">
            <v>1863.4259518626272</v>
          </cell>
          <cell r="F24">
            <v>1483.0351852575122</v>
          </cell>
          <cell r="G24">
            <v>2161.7726229543591</v>
          </cell>
          <cell r="H24">
            <v>3584.0108720091353</v>
          </cell>
          <cell r="I24">
            <v>2120.6623413385701</v>
          </cell>
          <cell r="J24">
            <v>1509.8073636750978</v>
          </cell>
        </row>
        <row r="25">
          <cell r="A25" t="str">
            <v>Benin</v>
          </cell>
          <cell r="B25">
            <v>30921.988585302508</v>
          </cell>
          <cell r="C25">
            <v>19087.512217328811</v>
          </cell>
          <cell r="D25">
            <v>16689.083660648714</v>
          </cell>
          <cell r="E25">
            <v>37692.285957314256</v>
          </cell>
          <cell r="F25">
            <v>32474.248173069402</v>
          </cell>
          <cell r="G25">
            <v>20765.476867506357</v>
          </cell>
          <cell r="H25">
            <v>26112.491809275241</v>
          </cell>
          <cell r="I25">
            <v>54725.141033284315</v>
          </cell>
          <cell r="J25">
            <v>30219.585190844478</v>
          </cell>
        </row>
        <row r="26">
          <cell r="A26" t="str">
            <v>Bermuda</v>
          </cell>
          <cell r="B26">
            <v>0</v>
          </cell>
          <cell r="C26">
            <v>0</v>
          </cell>
          <cell r="D26">
            <v>0</v>
          </cell>
          <cell r="E26">
            <v>0</v>
          </cell>
          <cell r="F26">
            <v>0</v>
          </cell>
          <cell r="G26">
            <v>0</v>
          </cell>
          <cell r="H26">
            <v>0</v>
          </cell>
        </row>
        <row r="27">
          <cell r="A27" t="str">
            <v>Bhutan</v>
          </cell>
          <cell r="B27">
            <v>2192.4534816092505</v>
          </cell>
          <cell r="C27">
            <v>4882.8068660724039</v>
          </cell>
          <cell r="D27">
            <v>4498.9314951764445</v>
          </cell>
          <cell r="E27">
            <v>3127.9448769338519</v>
          </cell>
          <cell r="F27">
            <v>3367.9352734944141</v>
          </cell>
          <cell r="G27">
            <v>3279.5666074351507</v>
          </cell>
          <cell r="H27">
            <v>1849.3525181728514</v>
          </cell>
          <cell r="I27">
            <v>4677.57368357204</v>
          </cell>
          <cell r="J27">
            <v>6612.1622631973923</v>
          </cell>
        </row>
        <row r="28">
          <cell r="A28" t="str">
            <v>Bolivia</v>
          </cell>
          <cell r="B28">
            <v>13301.439765979436</v>
          </cell>
          <cell r="C28">
            <v>9583.3895140065124</v>
          </cell>
          <cell r="D28">
            <v>9469.1117382505472</v>
          </cell>
          <cell r="E28">
            <v>16884.095722602335</v>
          </cell>
          <cell r="F28">
            <v>9310.3712875110978</v>
          </cell>
          <cell r="G28">
            <v>22324.225154713436</v>
          </cell>
          <cell r="H28">
            <v>14618.793871169844</v>
          </cell>
          <cell r="I28">
            <v>10632.771314737522</v>
          </cell>
          <cell r="J28">
            <v>9971.0047067653668</v>
          </cell>
        </row>
        <row r="29">
          <cell r="A29" t="str">
            <v>Bosnia and Herzegovina</v>
          </cell>
          <cell r="B29">
            <v>25628.476628418201</v>
          </cell>
          <cell r="C29">
            <v>27275.718057071146</v>
          </cell>
          <cell r="D29">
            <v>26339.188567603975</v>
          </cell>
          <cell r="E29">
            <v>30028.093767252805</v>
          </cell>
          <cell r="F29">
            <v>29773.193106555776</v>
          </cell>
          <cell r="G29">
            <v>25737.057879507294</v>
          </cell>
          <cell r="H29">
            <v>27785.742170981361</v>
          </cell>
          <cell r="I29">
            <v>21285.30955686959</v>
          </cell>
          <cell r="J29">
            <v>14906.864823706086</v>
          </cell>
        </row>
        <row r="30">
          <cell r="A30" t="str">
            <v>Botswana</v>
          </cell>
          <cell r="B30">
            <v>5423.919248804028</v>
          </cell>
          <cell r="C30">
            <v>2845.9006761606493</v>
          </cell>
          <cell r="D30">
            <v>985.33835464785011</v>
          </cell>
          <cell r="E30">
            <v>2418.270722204169</v>
          </cell>
          <cell r="F30">
            <v>3375.425607314708</v>
          </cell>
          <cell r="G30">
            <v>1573.9598894889721</v>
          </cell>
          <cell r="H30">
            <v>1564.8072480822043</v>
          </cell>
          <cell r="I30">
            <v>2982.0885904747784</v>
          </cell>
          <cell r="J30">
            <v>1811.5167832003447</v>
          </cell>
        </row>
        <row r="31">
          <cell r="A31" t="str">
            <v>Brazil</v>
          </cell>
          <cell r="B31">
            <v>5322.8296357731406</v>
          </cell>
          <cell r="C31">
            <v>16789.429895737634</v>
          </cell>
          <cell r="D31">
            <v>15544.106074551722</v>
          </cell>
          <cell r="E31">
            <v>11429.883406093642</v>
          </cell>
          <cell r="F31">
            <v>3796.1487597143491</v>
          </cell>
          <cell r="G31">
            <v>29727.974976131776</v>
          </cell>
          <cell r="H31">
            <v>10686.936165493697</v>
          </cell>
          <cell r="I31">
            <v>24675.177964467995</v>
          </cell>
          <cell r="J31">
            <v>7073.7987493818955</v>
          </cell>
        </row>
        <row r="32">
          <cell r="A32" t="str">
            <v>British Virgin Islands</v>
          </cell>
          <cell r="B32">
            <v>0</v>
          </cell>
          <cell r="C32">
            <v>0</v>
          </cell>
          <cell r="D32">
            <v>0</v>
          </cell>
          <cell r="E32">
            <v>0</v>
          </cell>
          <cell r="F32">
            <v>0</v>
          </cell>
          <cell r="G32">
            <v>0</v>
          </cell>
          <cell r="H32">
            <v>0</v>
          </cell>
        </row>
        <row r="33">
          <cell r="A33" t="str">
            <v>Brunei Darussalam</v>
          </cell>
          <cell r="B33">
            <v>0</v>
          </cell>
          <cell r="C33">
            <v>0</v>
          </cell>
          <cell r="D33">
            <v>0</v>
          </cell>
          <cell r="E33">
            <v>0</v>
          </cell>
          <cell r="F33">
            <v>0</v>
          </cell>
          <cell r="G33">
            <v>0</v>
          </cell>
          <cell r="H33">
            <v>0</v>
          </cell>
        </row>
        <row r="34">
          <cell r="A34" t="str">
            <v>Burkina Faso</v>
          </cell>
          <cell r="B34">
            <v>49952.389115712838</v>
          </cell>
          <cell r="C34">
            <v>45101.721040224576</v>
          </cell>
          <cell r="D34">
            <v>38146.833950988024</v>
          </cell>
          <cell r="E34">
            <v>49223.067904538024</v>
          </cell>
          <cell r="F34">
            <v>58949.643192271367</v>
          </cell>
          <cell r="G34">
            <v>59940.698941554991</v>
          </cell>
          <cell r="H34">
            <v>76401.764673356025</v>
          </cell>
          <cell r="I34">
            <v>48263.539960460301</v>
          </cell>
          <cell r="J34">
            <v>75680.50711628409</v>
          </cell>
        </row>
        <row r="35">
          <cell r="A35" t="str">
            <v>Burundi</v>
          </cell>
          <cell r="B35">
            <v>30719.900329178025</v>
          </cell>
          <cell r="C35">
            <v>22761.58011207464</v>
          </cell>
          <cell r="D35">
            <v>21361.280211289934</v>
          </cell>
          <cell r="E35">
            <v>30436.284508395653</v>
          </cell>
          <cell r="F35">
            <v>25598.382103104359</v>
          </cell>
          <cell r="G35">
            <v>20664.017636113909</v>
          </cell>
          <cell r="H35">
            <v>18340.633073322493</v>
          </cell>
          <cell r="I35">
            <v>18943.540170062595</v>
          </cell>
          <cell r="J35">
            <v>26541.793707154528</v>
          </cell>
        </row>
        <row r="36">
          <cell r="A36" t="str">
            <v>Cape Verde</v>
          </cell>
          <cell r="B36">
            <v>8416.0165247125442</v>
          </cell>
          <cell r="C36">
            <v>3516.9395222626431</v>
          </cell>
          <cell r="D36">
            <v>2588.9823782304125</v>
          </cell>
          <cell r="E36">
            <v>3388.5872862349679</v>
          </cell>
          <cell r="F36">
            <v>5660.3706460642825</v>
          </cell>
          <cell r="G36">
            <v>4625.598215856442</v>
          </cell>
          <cell r="H36">
            <v>4314.8358201665087</v>
          </cell>
          <cell r="I36">
            <v>3112.4793983780096</v>
          </cell>
          <cell r="J36">
            <v>2707.4427490933749</v>
          </cell>
        </row>
        <row r="37">
          <cell r="A37" t="str">
            <v>Cambodia</v>
          </cell>
          <cell r="B37">
            <v>15867.92878099092</v>
          </cell>
          <cell r="C37">
            <v>16763.159782455088</v>
          </cell>
          <cell r="D37">
            <v>10740.509510880218</v>
          </cell>
          <cell r="E37">
            <v>19690.558938402886</v>
          </cell>
          <cell r="F37">
            <v>20487.187016272172</v>
          </cell>
          <cell r="G37">
            <v>13456.310418168765</v>
          </cell>
          <cell r="H37">
            <v>14710.587713074872</v>
          </cell>
          <cell r="I37">
            <v>10712.10443113837</v>
          </cell>
          <cell r="J37">
            <v>14937.31062846587</v>
          </cell>
        </row>
        <row r="38">
          <cell r="A38" t="str">
            <v>Cameroon</v>
          </cell>
          <cell r="B38">
            <v>22722.799937436292</v>
          </cell>
          <cell r="C38">
            <v>25067.78863298209</v>
          </cell>
          <cell r="D38">
            <v>25939.95990695426</v>
          </cell>
          <cell r="E38">
            <v>38244.126323885299</v>
          </cell>
          <cell r="F38">
            <v>40189.873870970434</v>
          </cell>
          <cell r="G38">
            <v>27048.451868774537</v>
          </cell>
          <cell r="H38">
            <v>29419.938058513966</v>
          </cell>
          <cell r="I38">
            <v>205579.71536167839</v>
          </cell>
          <cell r="J38">
            <v>45912.39768691139</v>
          </cell>
        </row>
        <row r="39">
          <cell r="A39" t="str">
            <v>Cayman Islands</v>
          </cell>
          <cell r="B39">
            <v>0</v>
          </cell>
          <cell r="C39">
            <v>0</v>
          </cell>
          <cell r="D39">
            <v>0</v>
          </cell>
          <cell r="E39">
            <v>0</v>
          </cell>
          <cell r="F39">
            <v>0</v>
          </cell>
          <cell r="G39">
            <v>0</v>
          </cell>
          <cell r="H39">
            <v>0</v>
          </cell>
        </row>
        <row r="40">
          <cell r="A40" t="str">
            <v>Central African Republic</v>
          </cell>
          <cell r="B40">
            <v>13373.710932957947</v>
          </cell>
          <cell r="C40">
            <v>14079.819615785311</v>
          </cell>
          <cell r="D40">
            <v>10649.847170322566</v>
          </cell>
          <cell r="E40">
            <v>8891.6964738899624</v>
          </cell>
          <cell r="F40">
            <v>28906.817859348837</v>
          </cell>
          <cell r="G40">
            <v>20169.193823226622</v>
          </cell>
          <cell r="H40">
            <v>36923.944157746708</v>
          </cell>
          <cell r="I40">
            <v>51320.09453777202</v>
          </cell>
          <cell r="J40">
            <v>35629.136993374843</v>
          </cell>
        </row>
        <row r="41">
          <cell r="A41" t="str">
            <v>Central Asia, regional</v>
          </cell>
          <cell r="B41">
            <v>3907.0304608016586</v>
          </cell>
          <cell r="C41">
            <v>2632.6885730632334</v>
          </cell>
          <cell r="D41">
            <v>1911.3460574608091</v>
          </cell>
          <cell r="E41">
            <v>3682.5014926200838</v>
          </cell>
          <cell r="F41">
            <v>2300.0675977490987</v>
          </cell>
          <cell r="G41">
            <v>4374.302994939284</v>
          </cell>
          <cell r="H41">
            <v>3173.8300995221193</v>
          </cell>
          <cell r="I41">
            <v>2475.4665464784589</v>
          </cell>
          <cell r="J41">
            <v>2657.0956470931937</v>
          </cell>
        </row>
        <row r="42">
          <cell r="A42" t="str">
            <v>Chad</v>
          </cell>
          <cell r="B42">
            <v>19446.118191241581</v>
          </cell>
          <cell r="C42">
            <v>18946.265430071933</v>
          </cell>
          <cell r="D42">
            <v>18019.730958674332</v>
          </cell>
          <cell r="E42">
            <v>24776.861157845582</v>
          </cell>
          <cell r="F42">
            <v>21205.767211667237</v>
          </cell>
          <cell r="G42">
            <v>82484.026734717016</v>
          </cell>
          <cell r="H42">
            <v>62933.255063621771</v>
          </cell>
          <cell r="I42">
            <v>58871.100100711876</v>
          </cell>
          <cell r="J42">
            <v>45226.839959555859</v>
          </cell>
        </row>
        <row r="43">
          <cell r="A43" t="str">
            <v>Chile</v>
          </cell>
          <cell r="B43">
            <v>2293.5618307999262</v>
          </cell>
          <cell r="C43">
            <v>8170.6216525840273</v>
          </cell>
          <cell r="D43">
            <v>928.6745842968362</v>
          </cell>
          <cell r="E43">
            <v>2006.4896012663019</v>
          </cell>
          <cell r="F43">
            <v>4033.4421524293693</v>
          </cell>
          <cell r="G43">
            <v>1432.7463147910203</v>
          </cell>
          <cell r="H43">
            <v>1700.1872326664229</v>
          </cell>
          <cell r="I43">
            <v>816.65438852222132</v>
          </cell>
          <cell r="J43">
            <v>0</v>
          </cell>
        </row>
        <row r="44">
          <cell r="A44" t="str">
            <v>China</v>
          </cell>
          <cell r="B44">
            <v>20510.120097266408</v>
          </cell>
          <cell r="C44">
            <v>32880.135191052796</v>
          </cell>
          <cell r="D44">
            <v>24852.912005502236</v>
          </cell>
          <cell r="E44">
            <v>24386.321702360674</v>
          </cell>
          <cell r="F44">
            <v>11191.018896870624</v>
          </cell>
          <cell r="G44">
            <v>11729.33655327324</v>
          </cell>
          <cell r="H44">
            <v>19442.250369280355</v>
          </cell>
          <cell r="I44">
            <v>11283.729294789315</v>
          </cell>
          <cell r="J44">
            <v>16888.848817566748</v>
          </cell>
        </row>
        <row r="45">
          <cell r="A45" t="str">
            <v>Chinese Taipei</v>
          </cell>
          <cell r="B45">
            <v>0</v>
          </cell>
          <cell r="C45">
            <v>0</v>
          </cell>
          <cell r="D45">
            <v>0</v>
          </cell>
          <cell r="E45">
            <v>0</v>
          </cell>
          <cell r="F45">
            <v>0</v>
          </cell>
          <cell r="G45">
            <v>0</v>
          </cell>
          <cell r="H45">
            <v>0</v>
          </cell>
        </row>
        <row r="46">
          <cell r="A46" t="str">
            <v>Colombia</v>
          </cell>
          <cell r="B46">
            <v>8376.5495642956012</v>
          </cell>
          <cell r="C46">
            <v>6983.2731483205062</v>
          </cell>
          <cell r="D46">
            <v>5194.2398338774219</v>
          </cell>
          <cell r="E46">
            <v>10058.75150234676</v>
          </cell>
          <cell r="F46">
            <v>7745.8227435787758</v>
          </cell>
          <cell r="G46">
            <v>7779.388925328667</v>
          </cell>
          <cell r="H46">
            <v>11523.658855693733</v>
          </cell>
          <cell r="I46">
            <v>7490.0603181831275</v>
          </cell>
          <cell r="J46">
            <v>10908.53001286972</v>
          </cell>
        </row>
        <row r="47">
          <cell r="A47" t="str">
            <v>Comoros</v>
          </cell>
          <cell r="B47">
            <v>2502.1440766587789</v>
          </cell>
          <cell r="C47">
            <v>2333.233618501069</v>
          </cell>
          <cell r="D47">
            <v>4515.9312914181255</v>
          </cell>
          <cell r="E47">
            <v>12480.154052992437</v>
          </cell>
          <cell r="F47">
            <v>4026.2598983609632</v>
          </cell>
          <cell r="G47">
            <v>3444.6678974646993</v>
          </cell>
          <cell r="H47">
            <v>2750.1465437877873</v>
          </cell>
          <cell r="I47">
            <v>3732.0699318563702</v>
          </cell>
          <cell r="J47">
            <v>3959.7424312414996</v>
          </cell>
        </row>
        <row r="48">
          <cell r="A48" t="str">
            <v>Congo</v>
          </cell>
          <cell r="B48">
            <v>9327.6850191096491</v>
          </cell>
          <cell r="C48">
            <v>6742.3142181539206</v>
          </cell>
          <cell r="D48">
            <v>6414.2698795270944</v>
          </cell>
          <cell r="E48">
            <v>7666.5775540373461</v>
          </cell>
          <cell r="F48">
            <v>5491.6720589048928</v>
          </cell>
          <cell r="G48">
            <v>5583.7521257906783</v>
          </cell>
          <cell r="H48">
            <v>5742.7508529355091</v>
          </cell>
          <cell r="I48">
            <v>6106.695268327765</v>
          </cell>
          <cell r="J48">
            <v>8312.7679558659984</v>
          </cell>
        </row>
        <row r="49">
          <cell r="A49" t="str">
            <v>Cook Islands</v>
          </cell>
          <cell r="B49">
            <v>35.816817323168742</v>
          </cell>
          <cell r="C49">
            <v>197.75484857662872</v>
          </cell>
          <cell r="D49">
            <v>105.12559093360602</v>
          </cell>
          <cell r="E49">
            <v>69.691143402646262</v>
          </cell>
          <cell r="F49">
            <v>210.49135786145482</v>
          </cell>
          <cell r="G49">
            <v>297.67671979485323</v>
          </cell>
          <cell r="H49">
            <v>265.07940661516488</v>
          </cell>
          <cell r="I49">
            <v>803.73530744821437</v>
          </cell>
          <cell r="J49">
            <v>103.24792512659843</v>
          </cell>
        </row>
        <row r="50">
          <cell r="A50" t="str">
            <v>Costa Rica</v>
          </cell>
          <cell r="B50">
            <v>920.4834221763017</v>
          </cell>
          <cell r="C50">
            <v>1119.3324429969605</v>
          </cell>
          <cell r="D50">
            <v>773.73337978371592</v>
          </cell>
          <cell r="E50">
            <v>1382.1850420536568</v>
          </cell>
          <cell r="F50">
            <v>1126.6977047161947</v>
          </cell>
          <cell r="G50">
            <v>2214.9767259797704</v>
          </cell>
          <cell r="H50">
            <v>2686.9905165975301</v>
          </cell>
          <cell r="I50">
            <v>2248.0196519077303</v>
          </cell>
          <cell r="J50">
            <v>2441.1937450073369</v>
          </cell>
        </row>
        <row r="51">
          <cell r="A51" t="str">
            <v>Ivory Coast</v>
          </cell>
          <cell r="B51">
            <v>36815.240264298423</v>
          </cell>
          <cell r="C51">
            <v>48074.700227322792</v>
          </cell>
          <cell r="D51">
            <v>44237.221526865018</v>
          </cell>
          <cell r="E51">
            <v>41315.921943365654</v>
          </cell>
          <cell r="F51">
            <v>53899.471967701247</v>
          </cell>
          <cell r="G51">
            <v>49430.934925659836</v>
          </cell>
          <cell r="H51">
            <v>52200.699267584219</v>
          </cell>
          <cell r="I51">
            <v>101291.42585626885</v>
          </cell>
          <cell r="J51">
            <v>54839.029571740211</v>
          </cell>
        </row>
        <row r="52">
          <cell r="A52" t="str">
            <v>Croatia</v>
          </cell>
          <cell r="B52">
            <v>13023.063336622279</v>
          </cell>
          <cell r="C52">
            <v>0</v>
          </cell>
          <cell r="D52">
            <v>0</v>
          </cell>
          <cell r="E52">
            <v>0</v>
          </cell>
          <cell r="F52">
            <v>0</v>
          </cell>
          <cell r="G52">
            <v>0</v>
          </cell>
          <cell r="H52">
            <v>0</v>
          </cell>
        </row>
        <row r="53">
          <cell r="A53" t="str">
            <v>Cuba</v>
          </cell>
          <cell r="B53">
            <v>4514.0497833075415</v>
          </cell>
          <cell r="C53">
            <v>1820.0385478560042</v>
          </cell>
          <cell r="D53">
            <v>1235.9777876628391</v>
          </cell>
          <cell r="E53">
            <v>3104.8378194355769</v>
          </cell>
          <cell r="F53">
            <v>1553.6217604413259</v>
          </cell>
          <cell r="G53">
            <v>2113.3690681989283</v>
          </cell>
          <cell r="H53">
            <v>2105.78333388998</v>
          </cell>
          <cell r="I53">
            <v>2997.8644493827201</v>
          </cell>
          <cell r="J53">
            <v>1916.4005224606683</v>
          </cell>
        </row>
        <row r="54">
          <cell r="A54" t="str">
            <v>Cyprus</v>
          </cell>
          <cell r="B54">
            <v>0</v>
          </cell>
          <cell r="C54">
            <v>0</v>
          </cell>
          <cell r="D54">
            <v>0</v>
          </cell>
          <cell r="E54">
            <v>0</v>
          </cell>
          <cell r="F54">
            <v>0</v>
          </cell>
          <cell r="G54">
            <v>0</v>
          </cell>
          <cell r="H54">
            <v>0</v>
          </cell>
        </row>
        <row r="55">
          <cell r="A55" t="str">
            <v>Democratic People's Republic of Korea</v>
          </cell>
          <cell r="B55">
            <v>3824.3726453678596</v>
          </cell>
          <cell r="C55">
            <v>4057.6506121749758</v>
          </cell>
          <cell r="D55">
            <v>2559.2426296273566</v>
          </cell>
          <cell r="E55">
            <v>4360.7164965674865</v>
          </cell>
          <cell r="F55">
            <v>4379.3783466090063</v>
          </cell>
          <cell r="G55">
            <v>3527.3095746979398</v>
          </cell>
          <cell r="H55">
            <v>3174.8833873312988</v>
          </cell>
          <cell r="I55">
            <v>5376.9306411414809</v>
          </cell>
          <cell r="J55">
            <v>4981.7093715351702</v>
          </cell>
        </row>
        <row r="56">
          <cell r="A56" t="str">
            <v>Democratic Republic of the Congo</v>
          </cell>
          <cell r="B56">
            <v>103188.15733358641</v>
          </cell>
          <cell r="C56">
            <v>95692.809206797523</v>
          </cell>
          <cell r="D56">
            <v>76072.479376637697</v>
          </cell>
          <cell r="E56">
            <v>124505.44535908602</v>
          </cell>
          <cell r="F56">
            <v>130705.50115690968</v>
          </cell>
          <cell r="G56">
            <v>111872.29179632493</v>
          </cell>
          <cell r="H56">
            <v>102221.07125543499</v>
          </cell>
          <cell r="I56">
            <v>99768.388670386194</v>
          </cell>
          <cell r="J56">
            <v>139728.41025366122</v>
          </cell>
        </row>
        <row r="57">
          <cell r="A57" t="str">
            <v>Djibouti</v>
          </cell>
          <cell r="B57">
            <v>2287.377949557585</v>
          </cell>
          <cell r="C57">
            <v>3017.29428910972</v>
          </cell>
          <cell r="D57">
            <v>2744.0648776618796</v>
          </cell>
          <cell r="E57">
            <v>4882.1815752672665</v>
          </cell>
          <cell r="F57">
            <v>5213.1279000545464</v>
          </cell>
          <cell r="G57">
            <v>3245.859882444</v>
          </cell>
          <cell r="H57">
            <v>3660.5840137552705</v>
          </cell>
          <cell r="I57">
            <v>4089.9570098562267</v>
          </cell>
          <cell r="J57">
            <v>6231.8817499487695</v>
          </cell>
        </row>
        <row r="58">
          <cell r="A58" t="str">
            <v>Dominica</v>
          </cell>
          <cell r="B58">
            <v>2901.7888620824206</v>
          </cell>
          <cell r="C58">
            <v>1225.4497403564449</v>
          </cell>
          <cell r="D58">
            <v>384.02106298691149</v>
          </cell>
          <cell r="E58">
            <v>1050.8845946131844</v>
          </cell>
          <cell r="F58">
            <v>468.92465085471019</v>
          </cell>
          <cell r="G58">
            <v>1913.5152959799307</v>
          </cell>
          <cell r="H58">
            <v>1524.2878109644084</v>
          </cell>
          <cell r="I58">
            <v>2215.9987409021965</v>
          </cell>
          <cell r="J58">
            <v>2016.1483251579032</v>
          </cell>
        </row>
        <row r="59">
          <cell r="A59" t="str">
            <v>Dominican Republic</v>
          </cell>
          <cell r="B59">
            <v>11869.765152290418</v>
          </cell>
          <cell r="C59">
            <v>4982.0448546495154</v>
          </cell>
          <cell r="D59">
            <v>5669.0654013906733</v>
          </cell>
          <cell r="E59">
            <v>7146.0873022391852</v>
          </cell>
          <cell r="F59">
            <v>5808.6977900319525</v>
          </cell>
          <cell r="G59">
            <v>3824.1936836668451</v>
          </cell>
          <cell r="H59">
            <v>5109.3043091928357</v>
          </cell>
          <cell r="I59">
            <v>3821.8337827900414</v>
          </cell>
          <cell r="J59">
            <v>5137.5016170575282</v>
          </cell>
        </row>
        <row r="60">
          <cell r="A60" t="str">
            <v>Ecuador</v>
          </cell>
          <cell r="B60">
            <v>4244.7473788742218</v>
          </cell>
          <cell r="C60">
            <v>4352.6959765859192</v>
          </cell>
          <cell r="D60">
            <v>3807.4387748398876</v>
          </cell>
          <cell r="E60">
            <v>4705.7490739649702</v>
          </cell>
          <cell r="F60">
            <v>3055.5580675475576</v>
          </cell>
          <cell r="G60">
            <v>16465.51858672237</v>
          </cell>
          <cell r="H60">
            <v>7415.3956846307437</v>
          </cell>
          <cell r="I60">
            <v>6523.6198079499518</v>
          </cell>
          <cell r="J60">
            <v>14415.7824497069</v>
          </cell>
        </row>
        <row r="61">
          <cell r="A61" t="str">
            <v>Egypt</v>
          </cell>
          <cell r="B61">
            <v>18827.159703720728</v>
          </cell>
          <cell r="C61">
            <v>13057.113350118694</v>
          </cell>
          <cell r="D61">
            <v>55442.132057926618</v>
          </cell>
          <cell r="E61">
            <v>12410.170656489739</v>
          </cell>
          <cell r="F61">
            <v>33315.20085802734</v>
          </cell>
          <cell r="G61">
            <v>35518.043132673069</v>
          </cell>
          <cell r="H61">
            <v>32814.728474157229</v>
          </cell>
          <cell r="I61">
            <v>21615.924165218159</v>
          </cell>
          <cell r="J61">
            <v>29747.956957305167</v>
          </cell>
        </row>
        <row r="62">
          <cell r="A62" t="str">
            <v>El Salvador</v>
          </cell>
          <cell r="B62">
            <v>7626.6843289004883</v>
          </cell>
          <cell r="C62">
            <v>3883.6589362565537</v>
          </cell>
          <cell r="D62">
            <v>2237.2890765176958</v>
          </cell>
          <cell r="E62">
            <v>4967.0682288202424</v>
          </cell>
          <cell r="F62">
            <v>1947.4628944162964</v>
          </cell>
          <cell r="G62">
            <v>2049.1642911417011</v>
          </cell>
          <cell r="H62">
            <v>2698.5950992703688</v>
          </cell>
          <cell r="I62">
            <v>2584.6419883639919</v>
          </cell>
          <cell r="J62">
            <v>5096.546439793814</v>
          </cell>
        </row>
        <row r="63">
          <cell r="A63" t="str">
            <v>Equatorial Guinea</v>
          </cell>
          <cell r="B63">
            <v>851.36771099060206</v>
          </cell>
          <cell r="C63">
            <v>525.80578852817064</v>
          </cell>
          <cell r="D63">
            <v>394.3373613974033</v>
          </cell>
          <cell r="E63">
            <v>304.52507377538768</v>
          </cell>
          <cell r="F63">
            <v>256.12215461785092</v>
          </cell>
          <cell r="G63">
            <v>292.5294175098897</v>
          </cell>
          <cell r="H63">
            <v>360.45060723828982</v>
          </cell>
          <cell r="I63">
            <v>306.14640524098007</v>
          </cell>
          <cell r="J63">
            <v>657.76313188943902</v>
          </cell>
        </row>
        <row r="64">
          <cell r="A64" t="str">
            <v>Eritrea</v>
          </cell>
          <cell r="B64">
            <v>10543.204228297287</v>
          </cell>
          <cell r="C64">
            <v>7743.1832254677483</v>
          </cell>
          <cell r="D64">
            <v>4268.1969832026316</v>
          </cell>
          <cell r="E64">
            <v>7494.5324693067951</v>
          </cell>
          <cell r="F64">
            <v>6345.3904265937281</v>
          </cell>
          <cell r="G64">
            <v>3529.3649838603856</v>
          </cell>
          <cell r="H64">
            <v>4182.9556443039428</v>
          </cell>
          <cell r="I64">
            <v>3967.3828678659365</v>
          </cell>
          <cell r="J64">
            <v>6666.1099523712091</v>
          </cell>
        </row>
        <row r="65">
          <cell r="A65" t="str">
            <v>Ethiopia</v>
          </cell>
          <cell r="B65">
            <v>127336.45815969763</v>
          </cell>
          <cell r="C65">
            <v>135488.41894044331</v>
          </cell>
          <cell r="D65">
            <v>103995.91385079628</v>
          </cell>
          <cell r="E65">
            <v>200370.48723337901</v>
          </cell>
          <cell r="F65">
            <v>188054.76821767364</v>
          </cell>
          <cell r="G65">
            <v>130648.48823134246</v>
          </cell>
          <cell r="H65">
            <v>189132.26727828893</v>
          </cell>
          <cell r="I65">
            <v>170829.92699789404</v>
          </cell>
          <cell r="J65">
            <v>347014.36563901644</v>
          </cell>
        </row>
        <row r="66">
          <cell r="A66" t="str">
            <v>Europe, regional</v>
          </cell>
          <cell r="B66">
            <v>60098.240030292989</v>
          </cell>
          <cell r="C66">
            <v>30482.421648874042</v>
          </cell>
          <cell r="D66">
            <v>26807.646289446107</v>
          </cell>
          <cell r="E66">
            <v>43198.921395137382</v>
          </cell>
          <cell r="F66">
            <v>29622.916224374279</v>
          </cell>
          <cell r="G66">
            <v>36738.281441093408</v>
          </cell>
          <cell r="H66">
            <v>38107.762287288904</v>
          </cell>
          <cell r="I66">
            <v>40915.021424015518</v>
          </cell>
          <cell r="J66">
            <v>37631.947192805397</v>
          </cell>
        </row>
        <row r="67">
          <cell r="A67" t="str">
            <v>Far East Asia, regional</v>
          </cell>
          <cell r="B67">
            <v>1263.6543452815781</v>
          </cell>
          <cell r="C67">
            <v>2142.208366732104</v>
          </cell>
          <cell r="D67">
            <v>1780.7437892456971</v>
          </cell>
          <cell r="E67">
            <v>3459.8696564633551</v>
          </cell>
          <cell r="F67">
            <v>6440.4822430917538</v>
          </cell>
          <cell r="G67">
            <v>5026.9249938399407</v>
          </cell>
          <cell r="H67">
            <v>4049.1365284457033</v>
          </cell>
          <cell r="I67">
            <v>5785.1765035362714</v>
          </cell>
          <cell r="J67">
            <v>8376.5913031091404</v>
          </cell>
        </row>
        <row r="68">
          <cell r="A68" t="str">
            <v>Fiji</v>
          </cell>
          <cell r="B68">
            <v>1434.5184308770222</v>
          </cell>
          <cell r="C68">
            <v>868.37790453125558</v>
          </cell>
          <cell r="D68">
            <v>1154.9165021369236</v>
          </cell>
          <cell r="E68">
            <v>1947.7870452775426</v>
          </cell>
          <cell r="F68">
            <v>1511.4209248763345</v>
          </cell>
          <cell r="G68">
            <v>2510.1177837774953</v>
          </cell>
          <cell r="H68">
            <v>2056.8207859080217</v>
          </cell>
          <cell r="I68">
            <v>4398.8823374207795</v>
          </cell>
          <cell r="J68">
            <v>2026.7631974547025</v>
          </cell>
        </row>
        <row r="69">
          <cell r="A69" t="str">
            <v>French Polynesia</v>
          </cell>
          <cell r="B69">
            <v>0</v>
          </cell>
          <cell r="C69">
            <v>0</v>
          </cell>
          <cell r="D69">
            <v>0</v>
          </cell>
          <cell r="E69">
            <v>0</v>
          </cell>
          <cell r="F69">
            <v>0</v>
          </cell>
          <cell r="G69">
            <v>0</v>
          </cell>
          <cell r="H69">
            <v>0</v>
          </cell>
        </row>
        <row r="70">
          <cell r="A70" t="str">
            <v>Gabon</v>
          </cell>
          <cell r="B70">
            <v>2169.3932639055915</v>
          </cell>
          <cell r="C70">
            <v>1090.217174964245</v>
          </cell>
          <cell r="D70">
            <v>858.24394858708183</v>
          </cell>
          <cell r="E70">
            <v>1087.7059910140313</v>
          </cell>
          <cell r="F70">
            <v>979.97609682973541</v>
          </cell>
          <cell r="G70">
            <v>1225.6928744215979</v>
          </cell>
          <cell r="H70">
            <v>1552.5130201411234</v>
          </cell>
          <cell r="I70">
            <v>1307.6951423567295</v>
          </cell>
          <cell r="J70">
            <v>990.53550517325448</v>
          </cell>
        </row>
        <row r="71">
          <cell r="A71" t="str">
            <v>Gambia</v>
          </cell>
          <cell r="B71">
            <v>6615.2848906122326</v>
          </cell>
          <cell r="C71">
            <v>6666.7451419279487</v>
          </cell>
          <cell r="D71">
            <v>6035.8335619777563</v>
          </cell>
          <cell r="E71">
            <v>7532.8980090915529</v>
          </cell>
          <cell r="F71">
            <v>7299.3376770496434</v>
          </cell>
          <cell r="G71">
            <v>4512.4927609836159</v>
          </cell>
          <cell r="H71">
            <v>6137.515899205885</v>
          </cell>
          <cell r="I71">
            <v>25815.589837987787</v>
          </cell>
          <cell r="J71">
            <v>13004.89675731215</v>
          </cell>
        </row>
        <row r="72">
          <cell r="A72" t="str">
            <v>Georgia</v>
          </cell>
          <cell r="B72">
            <v>26799.854230278001</v>
          </cell>
          <cell r="C72">
            <v>21488.39444340843</v>
          </cell>
          <cell r="D72">
            <v>19956.482051309667</v>
          </cell>
          <cell r="E72">
            <v>27919.372659202414</v>
          </cell>
          <cell r="F72">
            <v>21233.865432461778</v>
          </cell>
          <cell r="G72">
            <v>18921.098643564161</v>
          </cell>
          <cell r="H72">
            <v>21870.263781408037</v>
          </cell>
          <cell r="I72">
            <v>21609.575165574726</v>
          </cell>
          <cell r="J72">
            <v>23006.486806986741</v>
          </cell>
        </row>
        <row r="73">
          <cell r="A73" t="str">
            <v>Ghana</v>
          </cell>
          <cell r="B73">
            <v>57825.443603379252</v>
          </cell>
          <cell r="C73">
            <v>67788.747485699059</v>
          </cell>
          <cell r="D73">
            <v>60268.026110204875</v>
          </cell>
          <cell r="E73">
            <v>68447.203971276409</v>
          </cell>
          <cell r="F73">
            <v>62984.673570841282</v>
          </cell>
          <cell r="G73">
            <v>106076.39429729225</v>
          </cell>
          <cell r="H73">
            <v>161102.29318414349</v>
          </cell>
          <cell r="I73">
            <v>113140.94167837988</v>
          </cell>
          <cell r="J73">
            <v>44841.391775698125</v>
          </cell>
        </row>
        <row r="74">
          <cell r="A74" t="str">
            <v>Gibraltar</v>
          </cell>
          <cell r="B74">
            <v>0</v>
          </cell>
          <cell r="C74">
            <v>0</v>
          </cell>
          <cell r="D74">
            <v>0</v>
          </cell>
          <cell r="E74">
            <v>0</v>
          </cell>
          <cell r="F74">
            <v>0</v>
          </cell>
          <cell r="G74">
            <v>0</v>
          </cell>
          <cell r="H74">
            <v>0</v>
          </cell>
        </row>
        <row r="75">
          <cell r="A75" t="str">
            <v>Grenada</v>
          </cell>
          <cell r="B75">
            <v>2002.5856570654939</v>
          </cell>
          <cell r="C75">
            <v>437.85555846938723</v>
          </cell>
          <cell r="D75">
            <v>377.48964800974323</v>
          </cell>
          <cell r="E75">
            <v>2587.2514505127756</v>
          </cell>
          <cell r="F75">
            <v>3216.1591855095717</v>
          </cell>
          <cell r="G75">
            <v>3904.1753588739625</v>
          </cell>
          <cell r="H75">
            <v>4518.8451419564981</v>
          </cell>
          <cell r="I75">
            <v>3036.8996445099287</v>
          </cell>
          <cell r="J75">
            <v>4514.5141861208695</v>
          </cell>
        </row>
        <row r="76">
          <cell r="A76" t="str">
            <v>Guatemala</v>
          </cell>
          <cell r="B76">
            <v>5650.3421649344527</v>
          </cell>
          <cell r="C76">
            <v>5412.8315663274125</v>
          </cell>
          <cell r="D76">
            <v>3375.187965638705</v>
          </cell>
          <cell r="E76">
            <v>5080.076344809273</v>
          </cell>
          <cell r="F76">
            <v>5076.6109240865708</v>
          </cell>
          <cell r="G76">
            <v>3850.7577217060507</v>
          </cell>
          <cell r="H76">
            <v>3630.6765195680091</v>
          </cell>
          <cell r="I76">
            <v>5927.5955098758877</v>
          </cell>
          <cell r="J76">
            <v>4227.871053795724</v>
          </cell>
        </row>
        <row r="77">
          <cell r="A77" t="str">
            <v>Guinea</v>
          </cell>
          <cell r="B77">
            <v>12645.745914728146</v>
          </cell>
          <cell r="C77">
            <v>21905.879209891205</v>
          </cell>
          <cell r="D77">
            <v>38426.335146214653</v>
          </cell>
          <cell r="E77">
            <v>18700.036303951907</v>
          </cell>
          <cell r="F77">
            <v>27517.542067199403</v>
          </cell>
          <cell r="G77">
            <v>33487.984547864668</v>
          </cell>
          <cell r="H77">
            <v>45353.252034594363</v>
          </cell>
          <cell r="I77">
            <v>34367.96198415431</v>
          </cell>
          <cell r="J77">
            <v>28392.025886120784</v>
          </cell>
        </row>
        <row r="78">
          <cell r="A78" t="str">
            <v>Guinea-Bissau</v>
          </cell>
          <cell r="B78">
            <v>14354.604241958785</v>
          </cell>
          <cell r="C78">
            <v>5481.0004624985522</v>
          </cell>
          <cell r="D78">
            <v>3296.3442617903283</v>
          </cell>
          <cell r="E78">
            <v>6957.3775735252511</v>
          </cell>
          <cell r="F78">
            <v>7733.3620031512301</v>
          </cell>
          <cell r="G78">
            <v>6569.4721621229119</v>
          </cell>
          <cell r="H78">
            <v>8478.7295383081364</v>
          </cell>
          <cell r="I78">
            <v>11007.526882388516</v>
          </cell>
          <cell r="J78">
            <v>13906.574456201672</v>
          </cell>
        </row>
        <row r="79">
          <cell r="A79" t="str">
            <v>Guyana</v>
          </cell>
          <cell r="B79">
            <v>4589.0171592615297</v>
          </cell>
          <cell r="C79">
            <v>3069.927061831384</v>
          </cell>
          <cell r="D79">
            <v>2672.7535413710657</v>
          </cell>
          <cell r="E79">
            <v>3533.3980650199687</v>
          </cell>
          <cell r="F79">
            <v>2421.145622886072</v>
          </cell>
          <cell r="G79">
            <v>2446.3087422914205</v>
          </cell>
          <cell r="H79">
            <v>6767.1379729264372</v>
          </cell>
          <cell r="I79">
            <v>3543.5749902693615</v>
          </cell>
          <cell r="J79">
            <v>8332.5178200615665</v>
          </cell>
        </row>
        <row r="80">
          <cell r="A80" t="str">
            <v>Haiti</v>
          </cell>
          <cell r="B80">
            <v>47064.433651392086</v>
          </cell>
          <cell r="C80">
            <v>24118.221559697711</v>
          </cell>
          <cell r="D80">
            <v>18220.00570983455</v>
          </cell>
          <cell r="E80">
            <v>23163.046876758228</v>
          </cell>
          <cell r="F80">
            <v>23252.344349230065</v>
          </cell>
          <cell r="G80">
            <v>23424.612148625081</v>
          </cell>
          <cell r="H80">
            <v>42298.48247856526</v>
          </cell>
          <cell r="I80">
            <v>18917.93739838582</v>
          </cell>
          <cell r="J80">
            <v>29928.578439346042</v>
          </cell>
        </row>
        <row r="81">
          <cell r="A81" t="str">
            <v>Honduras</v>
          </cell>
          <cell r="B81">
            <v>18537.627526316926</v>
          </cell>
          <cell r="C81">
            <v>18309.597041005094</v>
          </cell>
          <cell r="D81">
            <v>11701.906488442841</v>
          </cell>
          <cell r="E81">
            <v>19050.236268951514</v>
          </cell>
          <cell r="F81">
            <v>15893.493193718301</v>
          </cell>
          <cell r="G81">
            <v>13322.335015599012</v>
          </cell>
          <cell r="H81">
            <v>9458.5780576415818</v>
          </cell>
          <cell r="I81">
            <v>9178.81895272562</v>
          </cell>
          <cell r="J81">
            <v>9483.5384328875225</v>
          </cell>
        </row>
        <row r="82">
          <cell r="A82" t="str">
            <v>Hong Kong, China</v>
          </cell>
          <cell r="B82">
            <v>0</v>
          </cell>
          <cell r="C82">
            <v>0</v>
          </cell>
          <cell r="D82">
            <v>0</v>
          </cell>
          <cell r="E82">
            <v>0</v>
          </cell>
          <cell r="F82">
            <v>0</v>
          </cell>
          <cell r="G82">
            <v>0</v>
          </cell>
          <cell r="H82">
            <v>0</v>
          </cell>
        </row>
        <row r="83">
          <cell r="A83" t="str">
            <v>India</v>
          </cell>
          <cell r="B83">
            <v>128412.51529471556</v>
          </cell>
          <cell r="C83">
            <v>198003.58274557107</v>
          </cell>
          <cell r="D83">
            <v>76458.004420222816</v>
          </cell>
          <cell r="E83">
            <v>168260.80994443721</v>
          </cell>
          <cell r="F83">
            <v>345024.47101488966</v>
          </cell>
          <cell r="G83">
            <v>174101.06996634626</v>
          </cell>
          <cell r="H83">
            <v>214999.72728025349</v>
          </cell>
          <cell r="I83">
            <v>179238.55014610951</v>
          </cell>
          <cell r="J83">
            <v>193238.71351370958</v>
          </cell>
        </row>
        <row r="84">
          <cell r="A84" t="str">
            <v>Indonesia</v>
          </cell>
          <cell r="B84">
            <v>37312.799526851537</v>
          </cell>
          <cell r="C84">
            <v>22895.03371503103</v>
          </cell>
          <cell r="D84">
            <v>17605.46441567814</v>
          </cell>
          <cell r="E84">
            <v>30500.22246401001</v>
          </cell>
          <cell r="F84">
            <v>25543.208685267866</v>
          </cell>
          <cell r="G84">
            <v>17211.879917167793</v>
          </cell>
          <cell r="H84">
            <v>13667.673305525439</v>
          </cell>
          <cell r="I84">
            <v>29408.667104415916</v>
          </cell>
          <cell r="J84">
            <v>13444.165215437662</v>
          </cell>
        </row>
        <row r="85">
          <cell r="A85" t="str">
            <v>Iran</v>
          </cell>
          <cell r="B85">
            <v>1512.2996156017584</v>
          </cell>
          <cell r="C85">
            <v>2154.969966721254</v>
          </cell>
          <cell r="D85">
            <v>1682.9504595266571</v>
          </cell>
          <cell r="E85">
            <v>2535.2225945295431</v>
          </cell>
          <cell r="F85">
            <v>2231.6365828750309</v>
          </cell>
          <cell r="G85">
            <v>975.16737133657159</v>
          </cell>
          <cell r="H85">
            <v>3952.7504980013632</v>
          </cell>
          <cell r="I85">
            <v>2045.5090928772324</v>
          </cell>
          <cell r="J85">
            <v>2557.4181549851269</v>
          </cell>
        </row>
        <row r="86">
          <cell r="A86" t="str">
            <v>Iraq</v>
          </cell>
          <cell r="B86">
            <v>13362.924322081155</v>
          </cell>
          <cell r="C86">
            <v>6117.6220773437608</v>
          </cell>
          <cell r="D86">
            <v>11452.952140574069</v>
          </cell>
          <cell r="E86">
            <v>14233.078771469894</v>
          </cell>
          <cell r="F86">
            <v>15909.150121342956</v>
          </cell>
          <cell r="G86">
            <v>15475.018430979741</v>
          </cell>
          <cell r="H86">
            <v>20485.500879323365</v>
          </cell>
          <cell r="I86">
            <v>17353.466972442606</v>
          </cell>
          <cell r="J86">
            <v>22671.059031395245</v>
          </cell>
        </row>
        <row r="87">
          <cell r="A87" t="str">
            <v>Israel</v>
          </cell>
          <cell r="B87">
            <v>0</v>
          </cell>
          <cell r="C87">
            <v>0</v>
          </cell>
          <cell r="D87">
            <v>0</v>
          </cell>
          <cell r="E87">
            <v>0</v>
          </cell>
          <cell r="F87">
            <v>0</v>
          </cell>
          <cell r="G87">
            <v>0</v>
          </cell>
          <cell r="H87">
            <v>0</v>
          </cell>
        </row>
        <row r="88">
          <cell r="A88" t="str">
            <v>Jamaica</v>
          </cell>
          <cell r="B88">
            <v>14246.892513527468</v>
          </cell>
          <cell r="C88">
            <v>2974.5496631086089</v>
          </cell>
          <cell r="D88">
            <v>1759.668757690398</v>
          </cell>
          <cell r="E88">
            <v>6711.8483705778426</v>
          </cell>
          <cell r="F88">
            <v>5016.3280786736041</v>
          </cell>
          <cell r="G88">
            <v>5940.6665651044796</v>
          </cell>
          <cell r="H88">
            <v>4821.9410116578774</v>
          </cell>
          <cell r="I88">
            <v>2393.8342271314323</v>
          </cell>
          <cell r="J88">
            <v>3911.5362349048146</v>
          </cell>
        </row>
        <row r="89">
          <cell r="A89" t="str">
            <v>Jordan</v>
          </cell>
          <cell r="B89">
            <v>23023.040813518011</v>
          </cell>
          <cell r="C89">
            <v>18646.910325077795</v>
          </cell>
          <cell r="D89">
            <v>21544.760991717398</v>
          </cell>
          <cell r="E89">
            <v>23881.913925205568</v>
          </cell>
          <cell r="F89">
            <v>25288.046784898183</v>
          </cell>
          <cell r="G89">
            <v>29015.969837266406</v>
          </cell>
          <cell r="H89">
            <v>35333.322553843165</v>
          </cell>
          <cell r="I89">
            <v>27441.273510199375</v>
          </cell>
          <cell r="J89">
            <v>25877.428090597386</v>
          </cell>
        </row>
        <row r="90">
          <cell r="A90" t="str">
            <v>Kazakhstan</v>
          </cell>
          <cell r="B90">
            <v>4585.9377236551945</v>
          </cell>
          <cell r="C90">
            <v>4349.9616048656471</v>
          </cell>
          <cell r="D90">
            <v>2771.028665458708</v>
          </cell>
          <cell r="E90">
            <v>4743.302530461644</v>
          </cell>
          <cell r="F90">
            <v>2946.0967760278895</v>
          </cell>
          <cell r="G90">
            <v>10760.848457926226</v>
          </cell>
          <cell r="H90">
            <v>2721.1990614068254</v>
          </cell>
          <cell r="I90">
            <v>2802.1886492558642</v>
          </cell>
          <cell r="J90">
            <v>1410.6086957298016</v>
          </cell>
        </row>
        <row r="91">
          <cell r="A91" t="str">
            <v>Kenya</v>
          </cell>
          <cell r="B91">
            <v>47774.886713836539</v>
          </cell>
          <cell r="C91">
            <v>62087.48034840967</v>
          </cell>
          <cell r="D91">
            <v>66378.778518363426</v>
          </cell>
          <cell r="E91">
            <v>126343.48975960046</v>
          </cell>
          <cell r="F91">
            <v>138383.51247210999</v>
          </cell>
          <cell r="G91">
            <v>102233.66485953575</v>
          </cell>
          <cell r="H91">
            <v>90262.146635814905</v>
          </cell>
          <cell r="I91">
            <v>102299.25076755212</v>
          </cell>
          <cell r="J91">
            <v>138270.83019559804</v>
          </cell>
        </row>
        <row r="92">
          <cell r="A92" t="str">
            <v>Kiribati</v>
          </cell>
          <cell r="B92">
            <v>187.86903397445326</v>
          </cell>
          <cell r="C92">
            <v>598.51774665398921</v>
          </cell>
          <cell r="D92">
            <v>451.65846557054238</v>
          </cell>
          <cell r="E92">
            <v>1333.7529889361072</v>
          </cell>
          <cell r="F92">
            <v>2404.5036115284456</v>
          </cell>
          <cell r="G92">
            <v>1702.9123062825506</v>
          </cell>
          <cell r="H92">
            <v>1236.0527075053685</v>
          </cell>
          <cell r="I92">
            <v>1507.2331370612881</v>
          </cell>
          <cell r="J92">
            <v>1669.4586141956884</v>
          </cell>
        </row>
        <row r="93">
          <cell r="A93" t="str">
            <v>Korea</v>
          </cell>
          <cell r="B93">
            <v>0</v>
          </cell>
          <cell r="C93">
            <v>0</v>
          </cell>
          <cell r="D93">
            <v>0</v>
          </cell>
          <cell r="E93">
            <v>0</v>
          </cell>
          <cell r="F93">
            <v>0</v>
          </cell>
          <cell r="G93">
            <v>0</v>
          </cell>
          <cell r="H93">
            <v>0</v>
          </cell>
        </row>
        <row r="94">
          <cell r="A94" t="str">
            <v>Kosovo</v>
          </cell>
          <cell r="B94">
            <v>36166.470714694915</v>
          </cell>
          <cell r="C94">
            <v>26985.358003331294</v>
          </cell>
          <cell r="D94">
            <v>17470.782897739584</v>
          </cell>
          <cell r="E94">
            <v>22448.418259986942</v>
          </cell>
          <cell r="F94">
            <v>19837.824440641598</v>
          </cell>
          <cell r="G94">
            <v>23163.901230818621</v>
          </cell>
          <cell r="H94">
            <v>16078.493041884611</v>
          </cell>
          <cell r="I94">
            <v>15353.510452494456</v>
          </cell>
          <cell r="J94">
            <v>13489.341961891983</v>
          </cell>
        </row>
        <row r="95">
          <cell r="A95" t="str">
            <v>Kuwait</v>
          </cell>
          <cell r="B95">
            <v>0</v>
          </cell>
          <cell r="C95">
            <v>0</v>
          </cell>
          <cell r="D95">
            <v>0</v>
          </cell>
          <cell r="E95">
            <v>0</v>
          </cell>
          <cell r="F95">
            <v>0</v>
          </cell>
          <cell r="G95">
            <v>0</v>
          </cell>
          <cell r="H95">
            <v>0</v>
          </cell>
        </row>
        <row r="96">
          <cell r="A96" t="str">
            <v>Kyrgyz republic</v>
          </cell>
          <cell r="B96">
            <v>10967.276087817525</v>
          </cell>
          <cell r="C96">
            <v>16312.602616618686</v>
          </cell>
          <cell r="D96">
            <v>10474.479711714124</v>
          </cell>
          <cell r="E96">
            <v>16187.284404958824</v>
          </cell>
          <cell r="F96">
            <v>13960.407776168262</v>
          </cell>
          <cell r="G96">
            <v>14801.23661829288</v>
          </cell>
          <cell r="H96">
            <v>26086.148315380207</v>
          </cell>
          <cell r="I96">
            <v>24929.841836666703</v>
          </cell>
          <cell r="J96">
            <v>11143.037721066683</v>
          </cell>
        </row>
        <row r="97">
          <cell r="A97" t="str">
            <v>Lao People's Democratic Republic</v>
          </cell>
          <cell r="B97">
            <v>9351.1458619303867</v>
          </cell>
          <cell r="C97">
            <v>9939.0896307013736</v>
          </cell>
          <cell r="D97">
            <v>9013.928817876691</v>
          </cell>
          <cell r="E97">
            <v>12736.954909769331</v>
          </cell>
          <cell r="F97">
            <v>11145.829634586329</v>
          </cell>
          <cell r="G97">
            <v>6190.4520678678127</v>
          </cell>
          <cell r="H97">
            <v>11456.381678111382</v>
          </cell>
          <cell r="I97">
            <v>14086.347152499251</v>
          </cell>
          <cell r="J97">
            <v>125933.86847177263</v>
          </cell>
        </row>
        <row r="98">
          <cell r="A98" t="str">
            <v>Lebanon</v>
          </cell>
          <cell r="B98">
            <v>10345.241310108215</v>
          </cell>
          <cell r="C98">
            <v>12786.50167776546</v>
          </cell>
          <cell r="D98">
            <v>12369.155247895649</v>
          </cell>
          <cell r="E98">
            <v>20651.914550766713</v>
          </cell>
          <cell r="F98">
            <v>23940.282180636048</v>
          </cell>
          <cell r="G98">
            <v>22089.10923279258</v>
          </cell>
          <cell r="H98">
            <v>21171.287295394079</v>
          </cell>
          <cell r="I98">
            <v>22049.071659290694</v>
          </cell>
          <cell r="J98">
            <v>21678.60079146771</v>
          </cell>
        </row>
        <row r="99">
          <cell r="A99" t="str">
            <v>Lesotho</v>
          </cell>
          <cell r="B99">
            <v>16618.448410604793</v>
          </cell>
          <cell r="C99">
            <v>9961.4060200743534</v>
          </cell>
          <cell r="D99">
            <v>6054.3689096333637</v>
          </cell>
          <cell r="E99">
            <v>12744.006639811751</v>
          </cell>
          <cell r="F99">
            <v>5248.1563649732407</v>
          </cell>
          <cell r="G99">
            <v>3303.9981168095774</v>
          </cell>
          <cell r="H99">
            <v>5573.8839890698346</v>
          </cell>
          <cell r="I99">
            <v>7141.5376802214123</v>
          </cell>
          <cell r="J99">
            <v>9402.5641208205689</v>
          </cell>
        </row>
        <row r="100">
          <cell r="A100" t="str">
            <v>Liberia</v>
          </cell>
          <cell r="B100">
            <v>20097.278272875712</v>
          </cell>
          <cell r="C100">
            <v>19409.136809682277</v>
          </cell>
          <cell r="D100">
            <v>14694.128043902057</v>
          </cell>
          <cell r="E100">
            <v>21749.319610171533</v>
          </cell>
          <cell r="F100">
            <v>26316.706929496919</v>
          </cell>
          <cell r="G100">
            <v>43674.146293841877</v>
          </cell>
          <cell r="H100">
            <v>39780.771543810013</v>
          </cell>
          <cell r="I100">
            <v>28548.232607830025</v>
          </cell>
          <cell r="J100">
            <v>22184.535292193483</v>
          </cell>
        </row>
        <row r="101">
          <cell r="A101" t="str">
            <v>Libya</v>
          </cell>
          <cell r="B101">
            <v>153.84555386883497</v>
          </cell>
          <cell r="C101">
            <v>4262.8778699878912</v>
          </cell>
          <cell r="D101">
            <v>2664.1941927924718</v>
          </cell>
          <cell r="E101">
            <v>5539.1935459645838</v>
          </cell>
          <cell r="F101">
            <v>7117.9983203847351</v>
          </cell>
          <cell r="G101">
            <v>2838.788053603445</v>
          </cell>
          <cell r="H101">
            <v>3254.0413648753733</v>
          </cell>
          <cell r="I101">
            <v>5977.5535854328555</v>
          </cell>
          <cell r="J101">
            <v>7325.3788986674208</v>
          </cell>
        </row>
        <row r="102">
          <cell r="A102" t="str">
            <v>Macau, China</v>
          </cell>
          <cell r="B102">
            <v>0</v>
          </cell>
          <cell r="C102">
            <v>0</v>
          </cell>
          <cell r="D102">
            <v>0</v>
          </cell>
          <cell r="E102">
            <v>0</v>
          </cell>
          <cell r="F102">
            <v>0</v>
          </cell>
          <cell r="G102">
            <v>0</v>
          </cell>
          <cell r="H102">
            <v>0</v>
          </cell>
        </row>
        <row r="103">
          <cell r="A103" t="str">
            <v>Madagascar</v>
          </cell>
          <cell r="B103">
            <v>20504.841009585834</v>
          </cell>
          <cell r="C103">
            <v>17564.163953615556</v>
          </cell>
          <cell r="D103">
            <v>13426.032396627324</v>
          </cell>
          <cell r="E103">
            <v>29195.328568075474</v>
          </cell>
          <cell r="F103">
            <v>37042.108420525023</v>
          </cell>
          <cell r="G103">
            <v>35666.708316394055</v>
          </cell>
          <cell r="H103">
            <v>52750.509382588803</v>
          </cell>
          <cell r="I103">
            <v>114414.56813946081</v>
          </cell>
          <cell r="J103">
            <v>40974.678134973248</v>
          </cell>
        </row>
        <row r="104">
          <cell r="A104" t="str">
            <v>Malawi</v>
          </cell>
          <cell r="B104">
            <v>46509.026682356183</v>
          </cell>
          <cell r="C104">
            <v>28149.855885928431</v>
          </cell>
          <cell r="D104">
            <v>35929.246934428884</v>
          </cell>
          <cell r="E104">
            <v>48875.443593343458</v>
          </cell>
          <cell r="F104">
            <v>44462.579292056391</v>
          </cell>
          <cell r="G104">
            <v>38144.479668141852</v>
          </cell>
          <cell r="H104">
            <v>76813.831097720366</v>
          </cell>
          <cell r="I104">
            <v>77124.18020899668</v>
          </cell>
          <cell r="J104">
            <v>49692.199849131903</v>
          </cell>
        </row>
        <row r="105">
          <cell r="A105" t="str">
            <v>Malaysia</v>
          </cell>
          <cell r="B105">
            <v>345.16727830102928</v>
          </cell>
          <cell r="C105">
            <v>2541.7161419130143</v>
          </cell>
          <cell r="D105">
            <v>751.33183044418797</v>
          </cell>
          <cell r="E105">
            <v>3204.15940362214</v>
          </cell>
          <cell r="F105">
            <v>1365.1847005126954</v>
          </cell>
          <cell r="G105">
            <v>410.0587473898301</v>
          </cell>
          <cell r="H105">
            <v>1151.9012761677727</v>
          </cell>
          <cell r="I105">
            <v>1612.893865456369</v>
          </cell>
          <cell r="J105">
            <v>847.05853855044904</v>
          </cell>
        </row>
        <row r="106">
          <cell r="A106" t="str">
            <v>Maldives</v>
          </cell>
          <cell r="B106">
            <v>2922.0008251278846</v>
          </cell>
          <cell r="C106">
            <v>1343.4736117692587</v>
          </cell>
          <cell r="D106">
            <v>1691.5553447281272</v>
          </cell>
          <cell r="E106">
            <v>1539.5032761782873</v>
          </cell>
          <cell r="F106">
            <v>1535.6291673212686</v>
          </cell>
          <cell r="G106">
            <v>1036.7386656404155</v>
          </cell>
          <cell r="H106">
            <v>1090.1149653325892</v>
          </cell>
          <cell r="I106">
            <v>1172.4692550214768</v>
          </cell>
          <cell r="J106">
            <v>933.06451819149868</v>
          </cell>
        </row>
        <row r="107">
          <cell r="A107" t="str">
            <v>Mali</v>
          </cell>
          <cell r="B107">
            <v>33565.061449457702</v>
          </cell>
          <cell r="C107">
            <v>36477.486805268229</v>
          </cell>
          <cell r="D107">
            <v>18521.153285400538</v>
          </cell>
          <cell r="E107">
            <v>57265.529136885198</v>
          </cell>
          <cell r="F107">
            <v>48190.380617042225</v>
          </cell>
          <cell r="G107">
            <v>49754.879267059332</v>
          </cell>
          <cell r="H107">
            <v>70408.677649516365</v>
          </cell>
          <cell r="I107">
            <v>75675.58963130592</v>
          </cell>
          <cell r="J107">
            <v>65123.361683077863</v>
          </cell>
        </row>
        <row r="108">
          <cell r="A108" t="str">
            <v>Malta</v>
          </cell>
          <cell r="B108">
            <v>0</v>
          </cell>
          <cell r="C108">
            <v>0</v>
          </cell>
          <cell r="D108">
            <v>0</v>
          </cell>
          <cell r="E108">
            <v>0</v>
          </cell>
          <cell r="F108">
            <v>0</v>
          </cell>
          <cell r="G108">
            <v>0</v>
          </cell>
          <cell r="H108">
            <v>0</v>
          </cell>
        </row>
        <row r="109">
          <cell r="A109" t="str">
            <v>Marshall Islands</v>
          </cell>
          <cell r="B109">
            <v>259.59782207168774</v>
          </cell>
          <cell r="C109">
            <v>27.832402119637898</v>
          </cell>
          <cell r="D109">
            <v>21.118953719034565</v>
          </cell>
          <cell r="E109">
            <v>457.46470542913812</v>
          </cell>
          <cell r="F109">
            <v>69.708484860411531</v>
          </cell>
          <cell r="G109">
            <v>141.57483646212336</v>
          </cell>
          <cell r="H109">
            <v>134.59595595540137</v>
          </cell>
          <cell r="I109">
            <v>116.29411987594904</v>
          </cell>
          <cell r="J109">
            <v>733.06213355147452</v>
          </cell>
        </row>
        <row r="110">
          <cell r="A110" t="str">
            <v>Mauritania</v>
          </cell>
          <cell r="B110">
            <v>8388.8111529103571</v>
          </cell>
          <cell r="C110">
            <v>12271.433945736377</v>
          </cell>
          <cell r="D110">
            <v>9773.1190965181868</v>
          </cell>
          <cell r="E110">
            <v>10545.978320928138</v>
          </cell>
          <cell r="F110">
            <v>9008.0030511406621</v>
          </cell>
          <cell r="G110">
            <v>8566.9801655075553</v>
          </cell>
          <cell r="H110">
            <v>12883.035701570778</v>
          </cell>
          <cell r="I110">
            <v>24988.652894661987</v>
          </cell>
          <cell r="J110">
            <v>16315.575776468508</v>
          </cell>
        </row>
        <row r="111">
          <cell r="A111" t="str">
            <v>Mauritius</v>
          </cell>
          <cell r="B111">
            <v>8639.536423870386</v>
          </cell>
          <cell r="C111">
            <v>6226.0140304508232</v>
          </cell>
          <cell r="D111">
            <v>6557.6167197367822</v>
          </cell>
          <cell r="E111">
            <v>7258.7068939819874</v>
          </cell>
          <cell r="F111">
            <v>1085.3628693345163</v>
          </cell>
          <cell r="G111">
            <v>5029.6000439240051</v>
          </cell>
          <cell r="H111">
            <v>3805.5255786107605</v>
          </cell>
          <cell r="I111">
            <v>1462.7866446554297</v>
          </cell>
          <cell r="J111">
            <v>2320.4908713311547</v>
          </cell>
        </row>
        <row r="112">
          <cell r="A112" t="str">
            <v>Mayotte</v>
          </cell>
          <cell r="B112">
            <v>120.90160356698692</v>
          </cell>
          <cell r="C112">
            <v>0</v>
          </cell>
          <cell r="D112">
            <v>0</v>
          </cell>
          <cell r="E112">
            <v>0</v>
          </cell>
          <cell r="F112">
            <v>0</v>
          </cell>
          <cell r="G112">
            <v>0</v>
          </cell>
          <cell r="H112">
            <v>0</v>
          </cell>
        </row>
        <row r="113">
          <cell r="A113" t="str">
            <v>Mexico</v>
          </cell>
          <cell r="B113">
            <v>2417.4126149377939</v>
          </cell>
          <cell r="C113">
            <v>12911.906999250536</v>
          </cell>
          <cell r="D113">
            <v>3934.4931278803579</v>
          </cell>
          <cell r="E113">
            <v>10350.473793377658</v>
          </cell>
          <cell r="F113">
            <v>26759.910288857329</v>
          </cell>
          <cell r="G113">
            <v>6261.7281695399342</v>
          </cell>
          <cell r="H113">
            <v>20688.342861583908</v>
          </cell>
          <cell r="I113">
            <v>8850.7615775274535</v>
          </cell>
          <cell r="J113">
            <v>2031.1878220597246</v>
          </cell>
        </row>
        <row r="114">
          <cell r="A114" t="str">
            <v>Micronesia</v>
          </cell>
          <cell r="B114">
            <v>79.029789742258615</v>
          </cell>
          <cell r="C114">
            <v>218.35501707293196</v>
          </cell>
          <cell r="D114">
            <v>56.529247894382642</v>
          </cell>
          <cell r="E114">
            <v>186.58491011540139</v>
          </cell>
          <cell r="F114">
            <v>204.97934580866325</v>
          </cell>
          <cell r="G114">
            <v>316.96028753361907</v>
          </cell>
          <cell r="H114">
            <v>1031.5517210087069</v>
          </cell>
          <cell r="I114">
            <v>673.9886356948324</v>
          </cell>
          <cell r="J114">
            <v>3473.980801448171</v>
          </cell>
        </row>
        <row r="115">
          <cell r="A115" t="str">
            <v>Middle East, regional</v>
          </cell>
          <cell r="B115">
            <v>2033.6404511580229</v>
          </cell>
          <cell r="C115">
            <v>2632.2920964777909</v>
          </cell>
          <cell r="D115">
            <v>4180.5969923140738</v>
          </cell>
          <cell r="E115">
            <v>10022.95343207421</v>
          </cell>
          <cell r="F115">
            <v>5714.8167369584244</v>
          </cell>
          <cell r="G115">
            <v>9506.2690970109561</v>
          </cell>
          <cell r="H115">
            <v>7583.6927887100974</v>
          </cell>
          <cell r="I115">
            <v>4934.3930483517861</v>
          </cell>
          <cell r="J115">
            <v>7586.8506243850716</v>
          </cell>
        </row>
        <row r="116">
          <cell r="A116" t="str">
            <v>Moldova</v>
          </cell>
          <cell r="B116">
            <v>25254.852938257751</v>
          </cell>
          <cell r="C116">
            <v>19111.383134848493</v>
          </cell>
          <cell r="D116">
            <v>19771.416931376749</v>
          </cell>
          <cell r="E116">
            <v>15874.557485857162</v>
          </cell>
          <cell r="F116">
            <v>18635.120459249505</v>
          </cell>
          <cell r="G116">
            <v>12108.103998267943</v>
          </cell>
          <cell r="H116">
            <v>22000.063265191868</v>
          </cell>
          <cell r="I116">
            <v>21301.559927135393</v>
          </cell>
          <cell r="J116">
            <v>10988.476562401682</v>
          </cell>
        </row>
        <row r="117">
          <cell r="A117" t="str">
            <v>Mongolia</v>
          </cell>
          <cell r="B117">
            <v>6283.560606067912</v>
          </cell>
          <cell r="C117">
            <v>8344.5874072991155</v>
          </cell>
          <cell r="D117">
            <v>4549.5136070878843</v>
          </cell>
          <cell r="E117">
            <v>4661.7177096869709</v>
          </cell>
          <cell r="F117">
            <v>4906.9589538621176</v>
          </cell>
          <cell r="G117">
            <v>3846.8040285893612</v>
          </cell>
          <cell r="H117">
            <v>3995.2213747236083</v>
          </cell>
          <cell r="I117">
            <v>15463.387397817218</v>
          </cell>
          <cell r="J117">
            <v>5568.5862164087766</v>
          </cell>
        </row>
        <row r="118">
          <cell r="A118" t="str">
            <v>Montenegro</v>
          </cell>
          <cell r="B118">
            <v>2520.4903637957855</v>
          </cell>
          <cell r="C118">
            <v>7067.8049793049904</v>
          </cell>
          <cell r="D118">
            <v>4559.4345126381513</v>
          </cell>
          <cell r="E118">
            <v>6743.6383388831191</v>
          </cell>
          <cell r="F118">
            <v>6684.8049081886284</v>
          </cell>
          <cell r="G118">
            <v>8356.9647906429382</v>
          </cell>
          <cell r="H118">
            <v>6635.3226270039913</v>
          </cell>
          <cell r="I118">
            <v>9513.0474732212951</v>
          </cell>
          <cell r="J118">
            <v>12024.199641271513</v>
          </cell>
        </row>
        <row r="119">
          <cell r="A119" t="str">
            <v>Montserrat</v>
          </cell>
          <cell r="B119">
            <v>1052.8139245162133</v>
          </cell>
          <cell r="C119">
            <v>158.31072891210508</v>
          </cell>
          <cell r="D119">
            <v>447.53049518670741</v>
          </cell>
          <cell r="E119">
            <v>481.07310067357014</v>
          </cell>
          <cell r="F119">
            <v>383.67087231688623</v>
          </cell>
          <cell r="G119">
            <v>413.49456764502224</v>
          </cell>
          <cell r="H119">
            <v>30.642255972034391</v>
          </cell>
          <cell r="I119">
            <v>145.25684054636662</v>
          </cell>
          <cell r="J119">
            <v>502.2204227885353</v>
          </cell>
        </row>
        <row r="120">
          <cell r="A120" t="str">
            <v>Morocco</v>
          </cell>
          <cell r="B120">
            <v>28343.383111465322</v>
          </cell>
          <cell r="C120">
            <v>32212.242646080645</v>
          </cell>
          <cell r="D120">
            <v>35401.11135498128</v>
          </cell>
          <cell r="E120">
            <v>173002.23984023824</v>
          </cell>
          <cell r="F120">
            <v>205179.30440928522</v>
          </cell>
          <cell r="G120">
            <v>169545.23020832648</v>
          </cell>
          <cell r="H120">
            <v>79123.250233079205</v>
          </cell>
          <cell r="I120">
            <v>52944.81145339286</v>
          </cell>
          <cell r="J120">
            <v>28292.9037009391</v>
          </cell>
        </row>
        <row r="121">
          <cell r="A121" t="str">
            <v>Mozambique</v>
          </cell>
          <cell r="B121">
            <v>52767.489776922041</v>
          </cell>
          <cell r="C121">
            <v>32303.850831507869</v>
          </cell>
          <cell r="D121">
            <v>44498.735021536093</v>
          </cell>
          <cell r="E121">
            <v>66189.16625725152</v>
          </cell>
          <cell r="F121">
            <v>77810.409903153544</v>
          </cell>
          <cell r="G121">
            <v>67527.826162527417</v>
          </cell>
          <cell r="H121">
            <v>59808.910537999545</v>
          </cell>
          <cell r="I121">
            <v>52614.138547789065</v>
          </cell>
          <cell r="J121">
            <v>64258.430715508977</v>
          </cell>
        </row>
        <row r="122">
          <cell r="A122" t="str">
            <v>Burma</v>
          </cell>
          <cell r="B122">
            <v>11957.035132318466</v>
          </cell>
          <cell r="C122">
            <v>7516.1509993363952</v>
          </cell>
          <cell r="D122">
            <v>11650.64452229633</v>
          </cell>
          <cell r="E122">
            <v>71951.092844730199</v>
          </cell>
          <cell r="F122">
            <v>29003.983397235919</v>
          </cell>
          <cell r="G122">
            <v>25324.408335643908</v>
          </cell>
          <cell r="H122">
            <v>37475.358614548662</v>
          </cell>
          <cell r="I122">
            <v>40805.534564696725</v>
          </cell>
          <cell r="J122">
            <v>49369.541835030759</v>
          </cell>
        </row>
        <row r="123">
          <cell r="A123" t="str">
            <v>Namibia</v>
          </cell>
          <cell r="B123">
            <v>4842.4309303178525</v>
          </cell>
          <cell r="C123">
            <v>4508.7468776958622</v>
          </cell>
          <cell r="D123">
            <v>4106.287969164905</v>
          </cell>
          <cell r="E123">
            <v>7354.6690639250437</v>
          </cell>
          <cell r="F123">
            <v>4517.7744322180588</v>
          </cell>
          <cell r="G123">
            <v>2851.9410053816259</v>
          </cell>
          <cell r="H123">
            <v>3398.7528767551216</v>
          </cell>
          <cell r="I123">
            <v>4742.7520643456992</v>
          </cell>
          <cell r="J123">
            <v>3833.4144653644125</v>
          </cell>
        </row>
        <row r="124">
          <cell r="A124" t="str">
            <v>Nauru</v>
          </cell>
          <cell r="B124">
            <v>131.77704837137608</v>
          </cell>
          <cell r="C124">
            <v>16.579838037052198</v>
          </cell>
          <cell r="D124">
            <v>128.41185325953273</v>
          </cell>
          <cell r="E124">
            <v>94.325933402601407</v>
          </cell>
          <cell r="F124">
            <v>167.40328469442019</v>
          </cell>
          <cell r="G124">
            <v>24.316012342470881</v>
          </cell>
          <cell r="H124">
            <v>131.94852464264787</v>
          </cell>
          <cell r="I124">
            <v>33.066974430086816</v>
          </cell>
          <cell r="J124">
            <v>561.39120401587422</v>
          </cell>
        </row>
        <row r="125">
          <cell r="A125" t="str">
            <v>Nepal</v>
          </cell>
          <cell r="B125">
            <v>27043.883607733329</v>
          </cell>
          <cell r="C125">
            <v>31215.180511691768</v>
          </cell>
          <cell r="D125">
            <v>22785.963286277638</v>
          </cell>
          <cell r="E125">
            <v>39837.59979685329</v>
          </cell>
          <cell r="F125">
            <v>41393.07822781166</v>
          </cell>
          <cell r="G125">
            <v>49192.211041712748</v>
          </cell>
          <cell r="H125">
            <v>42119.614424073341</v>
          </cell>
          <cell r="I125">
            <v>42091.653111738007</v>
          </cell>
          <cell r="J125">
            <v>88269.76897455717</v>
          </cell>
        </row>
        <row r="126">
          <cell r="A126" t="str">
            <v>Netherlands Antilles</v>
          </cell>
          <cell r="B126">
            <v>0</v>
          </cell>
          <cell r="C126">
            <v>0</v>
          </cell>
          <cell r="D126">
            <v>0</v>
          </cell>
          <cell r="E126">
            <v>0</v>
          </cell>
          <cell r="F126">
            <v>0</v>
          </cell>
          <cell r="G126">
            <v>0</v>
          </cell>
          <cell r="H126">
            <v>0</v>
          </cell>
        </row>
        <row r="127">
          <cell r="A127" t="str">
            <v>New Caledonia</v>
          </cell>
          <cell r="B127">
            <v>0</v>
          </cell>
          <cell r="C127">
            <v>0</v>
          </cell>
          <cell r="D127">
            <v>0</v>
          </cell>
          <cell r="E127">
            <v>0</v>
          </cell>
          <cell r="F127">
            <v>0</v>
          </cell>
          <cell r="G127">
            <v>0</v>
          </cell>
          <cell r="H127">
            <v>0</v>
          </cell>
        </row>
        <row r="128">
          <cell r="A128" t="str">
            <v>Nicaragua</v>
          </cell>
          <cell r="B128">
            <v>8404.7522602904373</v>
          </cell>
          <cell r="C128">
            <v>9662.6825042121654</v>
          </cell>
          <cell r="D128">
            <v>8333.4677410430668</v>
          </cell>
          <cell r="E128">
            <v>13662.660239733985</v>
          </cell>
          <cell r="F128">
            <v>11100.240252549955</v>
          </cell>
          <cell r="G128">
            <v>11451.221725511619</v>
          </cell>
          <cell r="H128">
            <v>11920.421258488303</v>
          </cell>
          <cell r="I128">
            <v>10616.84679649459</v>
          </cell>
          <cell r="J128">
            <v>13588.105900984159</v>
          </cell>
        </row>
        <row r="129">
          <cell r="A129" t="str">
            <v>Niger</v>
          </cell>
          <cell r="B129">
            <v>28713.918244040571</v>
          </cell>
          <cell r="C129">
            <v>29518.048319125402</v>
          </cell>
          <cell r="D129">
            <v>30837.546724640801</v>
          </cell>
          <cell r="E129">
            <v>41301.690651153564</v>
          </cell>
          <cell r="F129">
            <v>58949.751066014978</v>
          </cell>
          <cell r="G129">
            <v>51143.320916931661</v>
          </cell>
          <cell r="H129">
            <v>61323.569018483344</v>
          </cell>
          <cell r="I129">
            <v>84738.641159157327</v>
          </cell>
          <cell r="J129">
            <v>58710.326148063788</v>
          </cell>
        </row>
        <row r="130">
          <cell r="A130" t="str">
            <v>Nigeria</v>
          </cell>
          <cell r="B130">
            <v>107181.5736476254</v>
          </cell>
          <cell r="C130">
            <v>91633.649231404139</v>
          </cell>
          <cell r="D130">
            <v>73842.790884782386</v>
          </cell>
          <cell r="E130">
            <v>161435.40101495633</v>
          </cell>
          <cell r="F130">
            <v>167981.62811095978</v>
          </cell>
          <cell r="G130">
            <v>123022.38167550947</v>
          </cell>
          <cell r="H130">
            <v>130382.5184171671</v>
          </cell>
          <cell r="I130">
            <v>149191.07358772217</v>
          </cell>
          <cell r="J130">
            <v>188814.32813321752</v>
          </cell>
        </row>
        <row r="131">
          <cell r="A131" t="str">
            <v>Niue</v>
          </cell>
          <cell r="B131">
            <v>139.28107901375773</v>
          </cell>
          <cell r="C131">
            <v>77.84162830357154</v>
          </cell>
          <cell r="D131">
            <v>46.443017159887241</v>
          </cell>
          <cell r="E131">
            <v>54.464293462196125</v>
          </cell>
          <cell r="F131">
            <v>56.156210647087804</v>
          </cell>
          <cell r="G131">
            <v>21.658275177032774</v>
          </cell>
          <cell r="H131">
            <v>123.02377370185494</v>
          </cell>
          <cell r="I131">
            <v>103.05432860180234</v>
          </cell>
          <cell r="J131">
            <v>151.76991493332977</v>
          </cell>
        </row>
        <row r="132">
          <cell r="A132" t="str">
            <v>North &amp; Central America, regional</v>
          </cell>
          <cell r="B132">
            <v>6599.5543519038893</v>
          </cell>
          <cell r="C132">
            <v>5784.7050234748522</v>
          </cell>
          <cell r="D132">
            <v>6248.5815938089254</v>
          </cell>
          <cell r="E132">
            <v>10042.446228097151</v>
          </cell>
          <cell r="F132">
            <v>7922.5232614973047</v>
          </cell>
          <cell r="G132">
            <v>4520.6492503207073</v>
          </cell>
          <cell r="H132">
            <v>4334.8307236210576</v>
          </cell>
          <cell r="I132">
            <v>3830.1689273257807</v>
          </cell>
          <cell r="J132">
            <v>3789.052111893403</v>
          </cell>
        </row>
        <row r="133">
          <cell r="A133" t="str">
            <v>North Africa, regional</v>
          </cell>
          <cell r="B133">
            <v>25138.710136140118</v>
          </cell>
          <cell r="C133">
            <v>10959.898060210942</v>
          </cell>
          <cell r="D133">
            <v>7275.9325984256275</v>
          </cell>
          <cell r="E133">
            <v>3950.4932112363072</v>
          </cell>
          <cell r="F133">
            <v>12804.075907549957</v>
          </cell>
          <cell r="G133">
            <v>6667.2135123054213</v>
          </cell>
          <cell r="H133">
            <v>9432.9156512916998</v>
          </cell>
          <cell r="I133">
            <v>2118.4254670320934</v>
          </cell>
          <cell r="J133">
            <v>4302.8957327927446</v>
          </cell>
        </row>
        <row r="134">
          <cell r="A134" t="str">
            <v>Northern Mariana Islands</v>
          </cell>
          <cell r="B134">
            <v>0</v>
          </cell>
          <cell r="C134">
            <v>0</v>
          </cell>
          <cell r="D134">
            <v>0</v>
          </cell>
          <cell r="E134">
            <v>0</v>
          </cell>
          <cell r="F134">
            <v>0</v>
          </cell>
          <cell r="G134">
            <v>0</v>
          </cell>
          <cell r="H134">
            <v>0</v>
          </cell>
        </row>
        <row r="135">
          <cell r="A135" t="str">
            <v>Pacific, regional</v>
          </cell>
          <cell r="B135">
            <v>4219.9430238857849</v>
          </cell>
          <cell r="C135">
            <v>5673.0434333612347</v>
          </cell>
          <cell r="D135">
            <v>3933.9588571819504</v>
          </cell>
          <cell r="E135">
            <v>6998.2578006603044</v>
          </cell>
          <cell r="F135">
            <v>4027.2218932535011</v>
          </cell>
          <cell r="G135">
            <v>3675.9511434966421</v>
          </cell>
          <cell r="H135">
            <v>2587.5381133392002</v>
          </cell>
          <cell r="I135">
            <v>3003.905547760241</v>
          </cell>
          <cell r="J135">
            <v>3707.5854497562805</v>
          </cell>
        </row>
        <row r="136">
          <cell r="A136" t="str">
            <v>Oman</v>
          </cell>
          <cell r="B136">
            <v>20.06858610273072</v>
          </cell>
          <cell r="C136">
            <v>0</v>
          </cell>
          <cell r="D136">
            <v>0</v>
          </cell>
          <cell r="E136">
            <v>0</v>
          </cell>
          <cell r="F136">
            <v>0</v>
          </cell>
          <cell r="G136">
            <v>0</v>
          </cell>
          <cell r="H136">
            <v>0</v>
          </cell>
        </row>
        <row r="137">
          <cell r="A137" t="str">
            <v>Pakistan</v>
          </cell>
          <cell r="B137">
            <v>67682.138070540095</v>
          </cell>
          <cell r="C137">
            <v>114378.13711892458</v>
          </cell>
          <cell r="D137">
            <v>81198.380429852448</v>
          </cell>
          <cell r="E137">
            <v>104401.09218836609</v>
          </cell>
          <cell r="F137">
            <v>218696.34318796263</v>
          </cell>
          <cell r="G137">
            <v>186903.20195768442</v>
          </cell>
          <cell r="H137">
            <v>130907.55900499377</v>
          </cell>
          <cell r="I137">
            <v>104591.38202040186</v>
          </cell>
          <cell r="J137">
            <v>106397.12905906564</v>
          </cell>
        </row>
        <row r="138">
          <cell r="A138" t="str">
            <v>Palau</v>
          </cell>
          <cell r="B138">
            <v>101.90876281885106</v>
          </cell>
          <cell r="C138">
            <v>122.15704363735101</v>
          </cell>
          <cell r="D138">
            <v>6.2290930749297377</v>
          </cell>
          <cell r="E138">
            <v>25.724791418942615</v>
          </cell>
          <cell r="F138">
            <v>23.162479620556645</v>
          </cell>
          <cell r="G138">
            <v>24.578536875295292</v>
          </cell>
          <cell r="H138">
            <v>218.76444191572989</v>
          </cell>
          <cell r="I138">
            <v>20.539750688770209</v>
          </cell>
          <cell r="J138">
            <v>102.70520212172576</v>
          </cell>
        </row>
        <row r="139">
          <cell r="A139" t="str">
            <v>Panama</v>
          </cell>
          <cell r="B139">
            <v>504.6211484860238</v>
          </cell>
          <cell r="C139">
            <v>2032.1033255525429</v>
          </cell>
          <cell r="D139">
            <v>760.04652003633203</v>
          </cell>
          <cell r="E139">
            <v>1895.6208704806263</v>
          </cell>
          <cell r="F139">
            <v>1522.6245534476632</v>
          </cell>
          <cell r="G139">
            <v>621.21193671202627</v>
          </cell>
          <cell r="H139">
            <v>2133.1092066892088</v>
          </cell>
          <cell r="I139">
            <v>1830.4708908353716</v>
          </cell>
          <cell r="J139">
            <v>2232.8555528321403</v>
          </cell>
        </row>
        <row r="140">
          <cell r="A140" t="str">
            <v>Papua New Guinea</v>
          </cell>
          <cell r="B140">
            <v>8582.3501370546874</v>
          </cell>
          <cell r="C140">
            <v>5754.6742118322418</v>
          </cell>
          <cell r="D140">
            <v>6663.4747762358065</v>
          </cell>
          <cell r="E140">
            <v>12293.607292768633</v>
          </cell>
          <cell r="F140">
            <v>9858.6476757084547</v>
          </cell>
          <cell r="G140">
            <v>8745.142776129589</v>
          </cell>
          <cell r="H140">
            <v>7789.9043667126516</v>
          </cell>
          <cell r="I140">
            <v>6603.6192367106541</v>
          </cell>
          <cell r="J140">
            <v>32290.939722972158</v>
          </cell>
        </row>
        <row r="141">
          <cell r="A141" t="str">
            <v>Paraguay</v>
          </cell>
          <cell r="B141">
            <v>4745.3706913466031</v>
          </cell>
          <cell r="C141">
            <v>2661.4361589396913</v>
          </cell>
          <cell r="D141">
            <v>1946.5378641534194</v>
          </cell>
          <cell r="E141">
            <v>3017.4295507046936</v>
          </cell>
          <cell r="F141">
            <v>1862.296702139716</v>
          </cell>
          <cell r="G141">
            <v>2430.4744495745085</v>
          </cell>
          <cell r="H141">
            <v>4410.1054347750742</v>
          </cell>
          <cell r="I141">
            <v>4786.7739075117934</v>
          </cell>
          <cell r="J141">
            <v>4099.3201032278075</v>
          </cell>
        </row>
        <row r="142">
          <cell r="A142" t="str">
            <v>Peru</v>
          </cell>
          <cell r="B142">
            <v>6092.2048234299473</v>
          </cell>
          <cell r="C142">
            <v>3424.9148644711254</v>
          </cell>
          <cell r="D142">
            <v>3545.4439826551397</v>
          </cell>
          <cell r="E142">
            <v>5720.0453776955501</v>
          </cell>
          <cell r="F142">
            <v>3636.7931160264516</v>
          </cell>
          <cell r="G142">
            <v>3147.900653973571</v>
          </cell>
          <cell r="H142">
            <v>5709.3362877760746</v>
          </cell>
          <cell r="I142">
            <v>10554.232448401905</v>
          </cell>
          <cell r="J142">
            <v>6698.0852490499765</v>
          </cell>
        </row>
        <row r="143">
          <cell r="A143" t="str">
            <v>Philippines</v>
          </cell>
          <cell r="B143">
            <v>13394.290952993224</v>
          </cell>
          <cell r="C143">
            <v>8645.0933512241409</v>
          </cell>
          <cell r="D143">
            <v>6207.4369181008469</v>
          </cell>
          <cell r="E143">
            <v>9820.9998952506521</v>
          </cell>
          <cell r="F143">
            <v>11960.382341083574</v>
          </cell>
          <cell r="G143">
            <v>9070.8205542418182</v>
          </cell>
          <cell r="H143">
            <v>8356.797750144573</v>
          </cell>
          <cell r="I143">
            <v>8492.4551749715247</v>
          </cell>
          <cell r="J143">
            <v>10033.597927353832</v>
          </cell>
        </row>
        <row r="144">
          <cell r="A144" t="str">
            <v>Qatar</v>
          </cell>
          <cell r="B144">
            <v>0</v>
          </cell>
          <cell r="C144">
            <v>0</v>
          </cell>
          <cell r="D144">
            <v>0</v>
          </cell>
          <cell r="E144">
            <v>0</v>
          </cell>
          <cell r="F144">
            <v>0</v>
          </cell>
          <cell r="G144">
            <v>0</v>
          </cell>
          <cell r="H144">
            <v>0</v>
          </cell>
        </row>
        <row r="145">
          <cell r="A145" t="str">
            <v>Rwanda</v>
          </cell>
          <cell r="B145">
            <v>44030.658973431855</v>
          </cell>
          <cell r="C145">
            <v>56828.070022070468</v>
          </cell>
          <cell r="D145">
            <v>28872.840441258133</v>
          </cell>
          <cell r="E145">
            <v>52403.885636715771</v>
          </cell>
          <cell r="F145">
            <v>56527.296780238546</v>
          </cell>
          <cell r="G145">
            <v>42634.487803996446</v>
          </cell>
          <cell r="H145">
            <v>96354.375545540664</v>
          </cell>
          <cell r="I145">
            <v>98946.876270256398</v>
          </cell>
          <cell r="J145">
            <v>62062.461551228866</v>
          </cell>
        </row>
        <row r="146">
          <cell r="A146" t="str">
            <v>Saint Helena</v>
          </cell>
          <cell r="B146">
            <v>0</v>
          </cell>
          <cell r="C146">
            <v>337.14568649874491</v>
          </cell>
          <cell r="D146">
            <v>0.13335381747859162</v>
          </cell>
          <cell r="E146">
            <v>597.06874525162982</v>
          </cell>
          <cell r="F146">
            <v>442.69900560758089</v>
          </cell>
          <cell r="G146">
            <v>15.752508033193299</v>
          </cell>
          <cell r="H146">
            <v>462.18959241517553</v>
          </cell>
          <cell r="I146">
            <v>21.818397013118052</v>
          </cell>
          <cell r="J146">
            <v>838.73573714226222</v>
          </cell>
        </row>
        <row r="147">
          <cell r="A147" t="str">
            <v>Saint Kitts and Nevis</v>
          </cell>
          <cell r="B147">
            <v>1041.7458919862124</v>
          </cell>
          <cell r="C147">
            <v>1231.6963018938523</v>
          </cell>
          <cell r="D147">
            <v>1342.9918634548758</v>
          </cell>
          <cell r="E147">
            <v>1224.3074829650391</v>
          </cell>
          <cell r="F147">
            <v>0</v>
          </cell>
          <cell r="G147">
            <v>0</v>
          </cell>
          <cell r="H147">
            <v>0</v>
          </cell>
        </row>
        <row r="148">
          <cell r="A148" t="str">
            <v>Saint Lucia</v>
          </cell>
          <cell r="B148">
            <v>3860.2762593637667</v>
          </cell>
          <cell r="C148">
            <v>2037.1508397673133</v>
          </cell>
          <cell r="D148">
            <v>1759.0510908231615</v>
          </cell>
          <cell r="E148">
            <v>2148.5080044631704</v>
          </cell>
          <cell r="F148">
            <v>1028.0042701076859</v>
          </cell>
          <cell r="G148">
            <v>2883.9190681817586</v>
          </cell>
          <cell r="H148">
            <v>3503.1823417728829</v>
          </cell>
          <cell r="I148">
            <v>1092.1219512985938</v>
          </cell>
          <cell r="J148">
            <v>1168.8721749867616</v>
          </cell>
        </row>
        <row r="149">
          <cell r="A149" t="str">
            <v>Saint Vincent and the Grenadines</v>
          </cell>
          <cell r="B149">
            <v>1421.2841684749924</v>
          </cell>
          <cell r="C149">
            <v>1037.9623372519802</v>
          </cell>
          <cell r="D149">
            <v>712.88202416535182</v>
          </cell>
          <cell r="E149">
            <v>1202.5433470007347</v>
          </cell>
          <cell r="F149">
            <v>1075.5845709199345</v>
          </cell>
          <cell r="G149">
            <v>1813.5856067071427</v>
          </cell>
          <cell r="H149">
            <v>2083.7965523080993</v>
          </cell>
          <cell r="I149">
            <v>407.92700848337654</v>
          </cell>
          <cell r="J149">
            <v>1277.1665782135165</v>
          </cell>
        </row>
        <row r="150">
          <cell r="A150" t="str">
            <v>Samoa</v>
          </cell>
          <cell r="B150">
            <v>4214.4478304871091</v>
          </cell>
          <cell r="C150">
            <v>2343.1870437994985</v>
          </cell>
          <cell r="D150">
            <v>1690.912458329693</v>
          </cell>
          <cell r="E150">
            <v>3202.7388527356029</v>
          </cell>
          <cell r="F150">
            <v>1849.3346151757301</v>
          </cell>
          <cell r="G150">
            <v>3204.7624349782404</v>
          </cell>
          <cell r="H150">
            <v>2553.6753449065618</v>
          </cell>
          <cell r="I150">
            <v>4266.3528522237984</v>
          </cell>
          <cell r="J150">
            <v>3814.8699950358077</v>
          </cell>
        </row>
        <row r="151">
          <cell r="A151" t="str">
            <v>Sao Tome and Principe</v>
          </cell>
          <cell r="B151">
            <v>1272.7910979564281</v>
          </cell>
          <cell r="C151">
            <v>3172.1346679026165</v>
          </cell>
          <cell r="D151">
            <v>1542.9341089613733</v>
          </cell>
          <cell r="E151">
            <v>3095.6664505071217</v>
          </cell>
          <cell r="F151">
            <v>1997.7967276113438</v>
          </cell>
          <cell r="G151">
            <v>1338.5324839816676</v>
          </cell>
          <cell r="H151">
            <v>3198.645168100752</v>
          </cell>
          <cell r="I151">
            <v>3081.8297350328107</v>
          </cell>
          <cell r="J151">
            <v>2739.3596330074929</v>
          </cell>
        </row>
        <row r="152">
          <cell r="A152" t="str">
            <v>Saudi Arabia</v>
          </cell>
          <cell r="B152">
            <v>0</v>
          </cell>
          <cell r="C152">
            <v>0</v>
          </cell>
          <cell r="D152">
            <v>0</v>
          </cell>
          <cell r="E152">
            <v>0</v>
          </cell>
          <cell r="F152">
            <v>0</v>
          </cell>
          <cell r="G152">
            <v>0</v>
          </cell>
          <cell r="H152">
            <v>0</v>
          </cell>
        </row>
        <row r="153">
          <cell r="A153" t="str">
            <v>Senegal</v>
          </cell>
          <cell r="B153">
            <v>27646.797888339443</v>
          </cell>
          <cell r="C153">
            <v>39004.586831354281</v>
          </cell>
          <cell r="D153">
            <v>28092.389094627317</v>
          </cell>
          <cell r="E153">
            <v>37078.761039070509</v>
          </cell>
          <cell r="F153">
            <v>35021.176142095792</v>
          </cell>
          <cell r="G153">
            <v>30501.87696461126</v>
          </cell>
          <cell r="H153">
            <v>33186.281998443053</v>
          </cell>
          <cell r="I153">
            <v>33839.773475595655</v>
          </cell>
          <cell r="J153">
            <v>38482.321591516898</v>
          </cell>
        </row>
        <row r="154">
          <cell r="A154" t="str">
            <v>Serbia</v>
          </cell>
          <cell r="B154">
            <v>38896.369205136973</v>
          </cell>
          <cell r="C154">
            <v>82281.59832721854</v>
          </cell>
          <cell r="D154">
            <v>65370.308006655199</v>
          </cell>
          <cell r="E154">
            <v>59057.085558517167</v>
          </cell>
          <cell r="F154">
            <v>31750.15823142981</v>
          </cell>
          <cell r="G154">
            <v>45334.674317993427</v>
          </cell>
          <cell r="H154">
            <v>43797.020449049975</v>
          </cell>
          <cell r="I154">
            <v>37627.000992786321</v>
          </cell>
          <cell r="J154">
            <v>49392.903851300107</v>
          </cell>
        </row>
        <row r="155">
          <cell r="A155" t="str">
            <v>Seychelles</v>
          </cell>
          <cell r="B155">
            <v>641.12619108661067</v>
          </cell>
          <cell r="C155">
            <v>967.82794203356707</v>
          </cell>
          <cell r="D155">
            <v>1162.6976655858284</v>
          </cell>
          <cell r="E155">
            <v>1227.1707004797699</v>
          </cell>
          <cell r="F155">
            <v>406.40870263752646</v>
          </cell>
          <cell r="G155">
            <v>217.1734104546756</v>
          </cell>
          <cell r="H155">
            <v>964.56349202833439</v>
          </cell>
          <cell r="I155">
            <v>416.89635698634004</v>
          </cell>
          <cell r="J155">
            <v>0</v>
          </cell>
        </row>
        <row r="156">
          <cell r="A156" t="str">
            <v>Sierra Leone</v>
          </cell>
          <cell r="B156">
            <v>18995.716030537493</v>
          </cell>
          <cell r="C156">
            <v>18044.784282042714</v>
          </cell>
          <cell r="D156">
            <v>16812.934636381844</v>
          </cell>
          <cell r="E156">
            <v>19606.118160902726</v>
          </cell>
          <cell r="F156">
            <v>32890.204123031697</v>
          </cell>
          <cell r="G156">
            <v>36263.055492498279</v>
          </cell>
          <cell r="H156">
            <v>48422.389917675369</v>
          </cell>
          <cell r="I156">
            <v>49598.627470576241</v>
          </cell>
          <cell r="J156">
            <v>18795.072031229156</v>
          </cell>
        </row>
        <row r="157">
          <cell r="A157" t="str">
            <v>Singapore</v>
          </cell>
          <cell r="B157">
            <v>0</v>
          </cell>
          <cell r="C157">
            <v>0</v>
          </cell>
          <cell r="D157">
            <v>0</v>
          </cell>
          <cell r="E157">
            <v>0</v>
          </cell>
          <cell r="F157">
            <v>0</v>
          </cell>
          <cell r="G157">
            <v>0</v>
          </cell>
          <cell r="H157">
            <v>0</v>
          </cell>
        </row>
        <row r="158">
          <cell r="A158" t="str">
            <v>Slovenia</v>
          </cell>
          <cell r="B158">
            <v>0</v>
          </cell>
          <cell r="C158">
            <v>0</v>
          </cell>
          <cell r="D158">
            <v>0</v>
          </cell>
          <cell r="E158">
            <v>0</v>
          </cell>
          <cell r="F158">
            <v>0</v>
          </cell>
          <cell r="G158">
            <v>0</v>
          </cell>
          <cell r="H158">
            <v>0</v>
          </cell>
        </row>
        <row r="159">
          <cell r="A159" t="str">
            <v>Solomon Islands</v>
          </cell>
          <cell r="B159">
            <v>3572.4568320554677</v>
          </cell>
          <cell r="C159">
            <v>1633.2498772942035</v>
          </cell>
          <cell r="D159">
            <v>2040.5699838319917</v>
          </cell>
          <cell r="E159">
            <v>2339.1254862467031</v>
          </cell>
          <cell r="F159">
            <v>1756.7507355079802</v>
          </cell>
          <cell r="G159">
            <v>2047.1559845802715</v>
          </cell>
          <cell r="H159">
            <v>2162.6002482398439</v>
          </cell>
          <cell r="I159">
            <v>2104.6214364784487</v>
          </cell>
          <cell r="J159">
            <v>2375.4458166956924</v>
          </cell>
        </row>
        <row r="160">
          <cell r="A160" t="str">
            <v>Somalia</v>
          </cell>
          <cell r="B160">
            <v>19124.870042811137</v>
          </cell>
          <cell r="C160">
            <v>17133.507027430449</v>
          </cell>
          <cell r="D160">
            <v>15435.115012966829</v>
          </cell>
          <cell r="E160">
            <v>17626.184548419362</v>
          </cell>
          <cell r="F160">
            <v>18473.687869966772</v>
          </cell>
          <cell r="G160">
            <v>23610.168214261455</v>
          </cell>
          <cell r="H160">
            <v>21061.061073715551</v>
          </cell>
          <cell r="I160">
            <v>32357.432454182195</v>
          </cell>
          <cell r="J160">
            <v>31232.922946918497</v>
          </cell>
        </row>
        <row r="161">
          <cell r="A161" t="str">
            <v>South &amp; Central Asia, regional</v>
          </cell>
          <cell r="B161">
            <v>6772.5265722715421</v>
          </cell>
          <cell r="C161">
            <v>2542.1382176423599</v>
          </cell>
          <cell r="D161">
            <v>3529.9040631564285</v>
          </cell>
          <cell r="E161">
            <v>2509.6844601190705</v>
          </cell>
          <cell r="F161">
            <v>2302.2747217209003</v>
          </cell>
          <cell r="G161">
            <v>2474.7688882330717</v>
          </cell>
          <cell r="H161">
            <v>1096.8446122000369</v>
          </cell>
          <cell r="I161">
            <v>464.9351365692209</v>
          </cell>
          <cell r="J161">
            <v>190.65377362588964</v>
          </cell>
        </row>
        <row r="162">
          <cell r="A162" t="str">
            <v>South Africa</v>
          </cell>
          <cell r="B162">
            <v>23864.93197410936</v>
          </cell>
          <cell r="C162">
            <v>28948.254163235608</v>
          </cell>
          <cell r="D162">
            <v>23257.047353694099</v>
          </cell>
          <cell r="E162">
            <v>36216.749737813145</v>
          </cell>
          <cell r="F162">
            <v>55199.670109048981</v>
          </cell>
          <cell r="G162">
            <v>71452.207375165468</v>
          </cell>
          <cell r="H162">
            <v>22896.684280197642</v>
          </cell>
          <cell r="I162">
            <v>18134.069154623081</v>
          </cell>
          <cell r="J162">
            <v>22931.312496306244</v>
          </cell>
        </row>
        <row r="163">
          <cell r="A163" t="str">
            <v>South America, regional</v>
          </cell>
          <cell r="B163">
            <v>10507.603814502378</v>
          </cell>
          <cell r="C163">
            <v>8990.6569098068503</v>
          </cell>
          <cell r="D163">
            <v>6870.9222427591912</v>
          </cell>
          <cell r="E163">
            <v>7939.6671804062371</v>
          </cell>
          <cell r="F163">
            <v>4610.6994258519253</v>
          </cell>
          <cell r="G163">
            <v>3682.7454231072402</v>
          </cell>
          <cell r="H163">
            <v>8764.8454943560719</v>
          </cell>
          <cell r="I163">
            <v>3212.4583429835066</v>
          </cell>
          <cell r="J163">
            <v>9021.5429054852775</v>
          </cell>
        </row>
        <row r="164">
          <cell r="A164" t="str">
            <v>South Asia, regional</v>
          </cell>
          <cell r="B164">
            <v>1072.2634403512359</v>
          </cell>
          <cell r="C164">
            <v>866.68818945916212</v>
          </cell>
          <cell r="D164">
            <v>502.92512820953124</v>
          </cell>
          <cell r="E164">
            <v>1103.7903083679471</v>
          </cell>
          <cell r="F164">
            <v>1021.7670348277259</v>
          </cell>
          <cell r="G164">
            <v>1196.0142933473176</v>
          </cell>
          <cell r="H164">
            <v>3488.7786751373033</v>
          </cell>
          <cell r="I164">
            <v>1980.6299838088498</v>
          </cell>
          <cell r="J164">
            <v>3663.7147332386548</v>
          </cell>
        </row>
        <row r="165">
          <cell r="A165" t="str">
            <v>Sub-Saharan Africa, regional</v>
          </cell>
          <cell r="B165">
            <v>55468.277674002667</v>
          </cell>
          <cell r="C165">
            <v>49013.753212312891</v>
          </cell>
          <cell r="D165">
            <v>48803.815284965218</v>
          </cell>
          <cell r="E165">
            <v>37902.385336915846</v>
          </cell>
          <cell r="F165">
            <v>44256.822387516062</v>
          </cell>
          <cell r="G165">
            <v>33541.327745508519</v>
          </cell>
          <cell r="H165">
            <v>44404.702452095946</v>
          </cell>
          <cell r="I165">
            <v>35867.280057045915</v>
          </cell>
          <cell r="J165">
            <v>79447.299806486248</v>
          </cell>
        </row>
        <row r="166">
          <cell r="A166" t="str">
            <v>South Sudan</v>
          </cell>
          <cell r="B166">
            <v>0</v>
          </cell>
          <cell r="C166">
            <v>3304.8082802586282</v>
          </cell>
          <cell r="D166">
            <v>8470.5353324668431</v>
          </cell>
          <cell r="E166">
            <v>28075.036531613194</v>
          </cell>
          <cell r="F166">
            <v>25760.938685832069</v>
          </cell>
          <cell r="G166">
            <v>26938.40362853327</v>
          </cell>
          <cell r="H166">
            <v>29536.935631457301</v>
          </cell>
          <cell r="I166">
            <v>38544.888874762662</v>
          </cell>
          <cell r="J166">
            <v>18267.922814900026</v>
          </cell>
        </row>
        <row r="167">
          <cell r="A167" t="str">
            <v>Sri Lanka</v>
          </cell>
          <cell r="B167">
            <v>23521.41938453589</v>
          </cell>
          <cell r="C167">
            <v>28244.995257211678</v>
          </cell>
          <cell r="D167">
            <v>18076.170529637762</v>
          </cell>
          <cell r="E167">
            <v>24029.293671251085</v>
          </cell>
          <cell r="F167">
            <v>28413.141829021457</v>
          </cell>
          <cell r="G167">
            <v>25268.367990146111</v>
          </cell>
          <cell r="H167">
            <v>30417.048140248597</v>
          </cell>
          <cell r="I167">
            <v>24888.725650735356</v>
          </cell>
          <cell r="J167">
            <v>67687.714517917499</v>
          </cell>
        </row>
        <row r="168">
          <cell r="A168" t="str">
            <v>Ex-Yugoslavia states</v>
          </cell>
          <cell r="B168">
            <v>1086.7321536742368</v>
          </cell>
          <cell r="C168">
            <v>100.09382408086192</v>
          </cell>
          <cell r="D168">
            <v>22.525825600139306</v>
          </cell>
          <cell r="E168">
            <v>29.587351882590312</v>
          </cell>
          <cell r="F168">
            <v>15.528725493856093</v>
          </cell>
          <cell r="G168">
            <v>69.824723520217901</v>
          </cell>
          <cell r="H168">
            <v>33.629940611589078</v>
          </cell>
          <cell r="I168">
            <v>98.885928846790648</v>
          </cell>
          <cell r="J168">
            <v>131.27183160574103</v>
          </cell>
        </row>
        <row r="169">
          <cell r="A169" t="str">
            <v>Sudan</v>
          </cell>
          <cell r="B169">
            <v>44125.924697084563</v>
          </cell>
          <cell r="C169">
            <v>20696.292106961439</v>
          </cell>
          <cell r="D169">
            <v>23735.884807968294</v>
          </cell>
          <cell r="E169">
            <v>34247.126978688226</v>
          </cell>
          <cell r="F169">
            <v>25152.340715010385</v>
          </cell>
          <cell r="G169">
            <v>17435.739801022817</v>
          </cell>
          <cell r="H169">
            <v>20875.519270486926</v>
          </cell>
          <cell r="I169">
            <v>20129.837288439885</v>
          </cell>
          <cell r="J169">
            <v>30799.919685684974</v>
          </cell>
        </row>
        <row r="170">
          <cell r="A170" t="str">
            <v>Suriname</v>
          </cell>
          <cell r="B170">
            <v>2476.6837117338914</v>
          </cell>
          <cell r="C170">
            <v>768.74720594022597</v>
          </cell>
          <cell r="D170">
            <v>585.62705419661393</v>
          </cell>
          <cell r="E170">
            <v>971.70273007127082</v>
          </cell>
          <cell r="F170">
            <v>188.5703973071596</v>
          </cell>
          <cell r="G170">
            <v>309.6746151754927</v>
          </cell>
          <cell r="H170">
            <v>655.95556313017926</v>
          </cell>
          <cell r="I170">
            <v>1086.0802708118749</v>
          </cell>
          <cell r="J170">
            <v>607.81793493156727</v>
          </cell>
        </row>
        <row r="171">
          <cell r="A171" t="str">
            <v>Syria</v>
          </cell>
          <cell r="B171">
            <v>8972.0683212225449</v>
          </cell>
          <cell r="C171">
            <v>7039.6836070266254</v>
          </cell>
          <cell r="D171">
            <v>7221.2670516961216</v>
          </cell>
          <cell r="E171">
            <v>17161.707398164202</v>
          </cell>
          <cell r="F171">
            <v>16514.269856071314</v>
          </cell>
          <cell r="G171">
            <v>25843.792248468955</v>
          </cell>
          <cell r="H171">
            <v>34054.469365979268</v>
          </cell>
          <cell r="I171">
            <v>29245.275347316219</v>
          </cell>
          <cell r="J171">
            <v>46784.089967041757</v>
          </cell>
        </row>
        <row r="172">
          <cell r="A172" t="str">
            <v>Tajikistan</v>
          </cell>
          <cell r="B172">
            <v>14847.922088860118</v>
          </cell>
          <cell r="C172">
            <v>8735.223023199771</v>
          </cell>
          <cell r="D172">
            <v>7611.4342961262255</v>
          </cell>
          <cell r="E172">
            <v>14820.268781904637</v>
          </cell>
          <cell r="F172">
            <v>11723.583053697719</v>
          </cell>
          <cell r="G172">
            <v>12029.843406176746</v>
          </cell>
          <cell r="H172">
            <v>10802.392585609252</v>
          </cell>
          <cell r="I172">
            <v>8899.3208218673135</v>
          </cell>
          <cell r="J172">
            <v>17025.090038005404</v>
          </cell>
        </row>
        <row r="173">
          <cell r="A173" t="str">
            <v>Tanzania</v>
          </cell>
          <cell r="B173">
            <v>112127.53214447558</v>
          </cell>
          <cell r="C173">
            <v>65788.728311666302</v>
          </cell>
          <cell r="D173">
            <v>75684.556881371143</v>
          </cell>
          <cell r="E173">
            <v>143551.19212960295</v>
          </cell>
          <cell r="F173">
            <v>140475.11854391187</v>
          </cell>
          <cell r="G173">
            <v>105150.85244129713</v>
          </cell>
          <cell r="H173">
            <v>81167.477623964674</v>
          </cell>
          <cell r="I173">
            <v>107302.57558463214</v>
          </cell>
          <cell r="J173">
            <v>121092.00654540256</v>
          </cell>
        </row>
        <row r="174">
          <cell r="A174" t="str">
            <v>Thailand</v>
          </cell>
          <cell r="B174">
            <v>7717.9677967606012</v>
          </cell>
          <cell r="C174">
            <v>9181.7602752971288</v>
          </cell>
          <cell r="D174">
            <v>4287.5599063132813</v>
          </cell>
          <cell r="E174">
            <v>90303.480567417093</v>
          </cell>
          <cell r="F174">
            <v>7039.1297211556939</v>
          </cell>
          <cell r="G174">
            <v>3595.8740035724149</v>
          </cell>
          <cell r="H174">
            <v>5249.86497930321</v>
          </cell>
          <cell r="I174">
            <v>4297.1441401352895</v>
          </cell>
          <cell r="J174">
            <v>3308.2316141502865</v>
          </cell>
        </row>
        <row r="175">
          <cell r="A175" t="str">
            <v>Timor-Leste</v>
          </cell>
          <cell r="B175">
            <v>3096.6480321533763</v>
          </cell>
          <cell r="C175">
            <v>2584.3099388402084</v>
          </cell>
          <cell r="D175">
            <v>4450.7807720328583</v>
          </cell>
          <cell r="E175">
            <v>3986.7302352014958</v>
          </cell>
          <cell r="F175">
            <v>4263.1508675251389</v>
          </cell>
          <cell r="G175">
            <v>3276.7542889611927</v>
          </cell>
          <cell r="H175">
            <v>4552.3631577928254</v>
          </cell>
          <cell r="I175">
            <v>4707.8390919013</v>
          </cell>
          <cell r="J175">
            <v>2629.3185665388432</v>
          </cell>
        </row>
        <row r="176">
          <cell r="A176" t="str">
            <v>Togo</v>
          </cell>
          <cell r="B176">
            <v>18800.240792768047</v>
          </cell>
          <cell r="C176">
            <v>17272.900048083389</v>
          </cell>
          <cell r="D176">
            <v>9090.7450798504306</v>
          </cell>
          <cell r="E176">
            <v>14149.02269087236</v>
          </cell>
          <cell r="F176">
            <v>14744.841605289361</v>
          </cell>
          <cell r="G176">
            <v>10036.059492594184</v>
          </cell>
          <cell r="H176">
            <v>10123.268832063479</v>
          </cell>
          <cell r="I176">
            <v>59671.633575142201</v>
          </cell>
          <cell r="J176">
            <v>14557.534423588528</v>
          </cell>
        </row>
        <row r="177">
          <cell r="A177" t="str">
            <v>Tokelau</v>
          </cell>
          <cell r="B177">
            <v>10.817878961512632</v>
          </cell>
          <cell r="C177">
            <v>11.895529046954595</v>
          </cell>
          <cell r="D177">
            <v>4.746485737474031</v>
          </cell>
          <cell r="E177">
            <v>5.9418995567943602</v>
          </cell>
          <cell r="F177">
            <v>9.6275214915738534</v>
          </cell>
          <cell r="G177">
            <v>4.7851905759305868</v>
          </cell>
          <cell r="H177">
            <v>17.127207322702411</v>
          </cell>
          <cell r="I177">
            <v>11.332440924243915</v>
          </cell>
          <cell r="J177">
            <v>5.9558397128064238</v>
          </cell>
        </row>
        <row r="178">
          <cell r="A178" t="str">
            <v>Tonga</v>
          </cell>
          <cell r="B178">
            <v>969.44704850460505</v>
          </cell>
          <cell r="C178">
            <v>2051.0912589289705</v>
          </cell>
          <cell r="D178">
            <v>697.10617073821049</v>
          </cell>
          <cell r="E178">
            <v>2664.5128546189612</v>
          </cell>
          <cell r="F178">
            <v>2770.5256516940681</v>
          </cell>
          <cell r="G178">
            <v>1891.3945284379492</v>
          </cell>
          <cell r="H178">
            <v>1996.6708614721483</v>
          </cell>
          <cell r="I178">
            <v>1479.0700042535786</v>
          </cell>
          <cell r="J178">
            <v>1309.9989603842537</v>
          </cell>
        </row>
        <row r="179">
          <cell r="A179" t="str">
            <v>Trinidad and Tobago</v>
          </cell>
          <cell r="B179">
            <v>105.40887962586675</v>
          </cell>
          <cell r="C179">
            <v>0</v>
          </cell>
          <cell r="D179">
            <v>0</v>
          </cell>
          <cell r="E179">
            <v>0</v>
          </cell>
          <cell r="F179">
            <v>0</v>
          </cell>
          <cell r="G179">
            <v>0</v>
          </cell>
          <cell r="H179">
            <v>0</v>
          </cell>
        </row>
        <row r="180">
          <cell r="A180" t="str">
            <v>Tunisia</v>
          </cell>
          <cell r="B180">
            <v>12402.212955128713</v>
          </cell>
          <cell r="C180">
            <v>35927.807327507639</v>
          </cell>
          <cell r="D180">
            <v>41805.177606527985</v>
          </cell>
          <cell r="E180">
            <v>40047.99765637712</v>
          </cell>
          <cell r="F180">
            <v>39235.611713679711</v>
          </cell>
          <cell r="G180">
            <v>38191.166214563978</v>
          </cell>
          <cell r="H180">
            <v>37734.274510177536</v>
          </cell>
          <cell r="I180">
            <v>36676.289965377</v>
          </cell>
          <cell r="J180">
            <v>30686.667642957036</v>
          </cell>
        </row>
        <row r="181">
          <cell r="A181" t="str">
            <v>Turkey</v>
          </cell>
          <cell r="B181">
            <v>36223.204978082176</v>
          </cell>
          <cell r="C181">
            <v>206785.59960901333</v>
          </cell>
          <cell r="D181">
            <v>206487.63167732928</v>
          </cell>
          <cell r="E181">
            <v>220225.65962399729</v>
          </cell>
          <cell r="F181">
            <v>218647.09528897295</v>
          </cell>
          <cell r="G181">
            <v>233611.08343336522</v>
          </cell>
          <cell r="H181">
            <v>290175.12782364903</v>
          </cell>
          <cell r="I181">
            <v>189735.83674749138</v>
          </cell>
          <cell r="J181">
            <v>135198.27039455742</v>
          </cell>
        </row>
        <row r="182">
          <cell r="A182" t="str">
            <v>Turkmenistan</v>
          </cell>
          <cell r="B182">
            <v>1145.3345885005788</v>
          </cell>
          <cell r="C182">
            <v>1089.9230229642731</v>
          </cell>
          <cell r="D182">
            <v>826.02069735855639</v>
          </cell>
          <cell r="E182">
            <v>1288.4800424634391</v>
          </cell>
          <cell r="F182">
            <v>1031.8093092824897</v>
          </cell>
          <cell r="G182">
            <v>1015.7967109093012</v>
          </cell>
          <cell r="H182">
            <v>1376.3695709143904</v>
          </cell>
          <cell r="I182">
            <v>1194.2978565128024</v>
          </cell>
          <cell r="J182">
            <v>954.38696094036891</v>
          </cell>
        </row>
        <row r="183">
          <cell r="A183" t="str">
            <v>Turks and Caicos Islands</v>
          </cell>
          <cell r="B183">
            <v>0</v>
          </cell>
          <cell r="C183">
            <v>0</v>
          </cell>
          <cell r="D183">
            <v>0</v>
          </cell>
          <cell r="E183">
            <v>0</v>
          </cell>
          <cell r="F183">
            <v>0</v>
          </cell>
          <cell r="G183">
            <v>0</v>
          </cell>
          <cell r="H183">
            <v>0</v>
          </cell>
        </row>
        <row r="184">
          <cell r="A184" t="str">
            <v>Tuvalu</v>
          </cell>
          <cell r="B184">
            <v>73.175717953112851</v>
          </cell>
          <cell r="C184">
            <v>530.16545317764792</v>
          </cell>
          <cell r="D184">
            <v>249.33401660260668</v>
          </cell>
          <cell r="E184">
            <v>580.33207698321451</v>
          </cell>
          <cell r="F184">
            <v>860.18634921536284</v>
          </cell>
          <cell r="G184">
            <v>792.96488414273301</v>
          </cell>
          <cell r="H184">
            <v>1029.6267588962585</v>
          </cell>
          <cell r="I184">
            <v>810.54656309956306</v>
          </cell>
          <cell r="J184">
            <v>659.37912566917646</v>
          </cell>
        </row>
        <row r="185">
          <cell r="A185" t="str">
            <v>Uganda</v>
          </cell>
          <cell r="B185">
            <v>58967.49833314518</v>
          </cell>
          <cell r="C185">
            <v>50218.652865630866</v>
          </cell>
          <cell r="D185">
            <v>49056.578983091022</v>
          </cell>
          <cell r="E185">
            <v>73866.816853099503</v>
          </cell>
          <cell r="F185">
            <v>61980.571415361308</v>
          </cell>
          <cell r="G185">
            <v>57855.696154191661</v>
          </cell>
          <cell r="H185">
            <v>58227.814883653853</v>
          </cell>
          <cell r="I185">
            <v>61621.254987143053</v>
          </cell>
          <cell r="J185">
            <v>77583.61057331413</v>
          </cell>
        </row>
        <row r="186">
          <cell r="A186" t="str">
            <v>Ukraine</v>
          </cell>
          <cell r="B186">
            <v>22600.097944794437</v>
          </cell>
          <cell r="C186">
            <v>21675.979842993303</v>
          </cell>
          <cell r="D186">
            <v>20412.851688366707</v>
          </cell>
          <cell r="E186">
            <v>38824.545859753591</v>
          </cell>
          <cell r="F186">
            <v>39970.070901858257</v>
          </cell>
          <cell r="G186">
            <v>26088.845246325807</v>
          </cell>
          <cell r="H186">
            <v>47902.531390951255</v>
          </cell>
          <cell r="I186">
            <v>30041.44351777566</v>
          </cell>
          <cell r="J186">
            <v>33419.359716036546</v>
          </cell>
        </row>
        <row r="187">
          <cell r="A187" t="str">
            <v>United Arab Emirates</v>
          </cell>
          <cell r="B187">
            <v>0</v>
          </cell>
          <cell r="C187">
            <v>0</v>
          </cell>
          <cell r="D187">
            <v>0</v>
          </cell>
          <cell r="E187">
            <v>0</v>
          </cell>
          <cell r="F187">
            <v>0</v>
          </cell>
          <cell r="G187">
            <v>0</v>
          </cell>
          <cell r="H187">
            <v>0</v>
          </cell>
        </row>
        <row r="188">
          <cell r="A188" t="str">
            <v>Uruguay</v>
          </cell>
          <cell r="B188">
            <v>1139.1937548764108</v>
          </cell>
          <cell r="C188">
            <v>1120.9917702008481</v>
          </cell>
          <cell r="D188">
            <v>684.50377309940279</v>
          </cell>
          <cell r="E188">
            <v>1353.9296893316121</v>
          </cell>
          <cell r="F188">
            <v>999.70492209822555</v>
          </cell>
          <cell r="G188">
            <v>786.38441950940171</v>
          </cell>
          <cell r="H188">
            <v>617.11850378113775</v>
          </cell>
          <cell r="I188">
            <v>388.37160302042651</v>
          </cell>
          <cell r="J188">
            <v>0</v>
          </cell>
        </row>
        <row r="189">
          <cell r="A189" t="str">
            <v>Uzbekistan</v>
          </cell>
          <cell r="B189">
            <v>6050.1814779169572</v>
          </cell>
          <cell r="C189">
            <v>7897.4331879344518</v>
          </cell>
          <cell r="D189">
            <v>8329.4857949885918</v>
          </cell>
          <cell r="E189">
            <v>12060.532609558526</v>
          </cell>
          <cell r="F189">
            <v>17261.2055000654</v>
          </cell>
          <cell r="G189">
            <v>16316.976811979788</v>
          </cell>
          <cell r="H189">
            <v>16724.25156417687</v>
          </cell>
          <cell r="I189">
            <v>11604.018366118495</v>
          </cell>
          <cell r="J189">
            <v>26478.196198339807</v>
          </cell>
        </row>
        <row r="190">
          <cell r="A190" t="str">
            <v>Vanuatu</v>
          </cell>
          <cell r="B190">
            <v>278.64611113454424</v>
          </cell>
          <cell r="C190">
            <v>445.3051656472681</v>
          </cell>
          <cell r="D190">
            <v>538.730006376397</v>
          </cell>
          <cell r="E190">
            <v>600.23664113397069</v>
          </cell>
          <cell r="F190">
            <v>355.36326009614913</v>
          </cell>
          <cell r="G190">
            <v>2540.6849110682333</v>
          </cell>
          <cell r="H190">
            <v>2163.0376244757267</v>
          </cell>
          <cell r="I190">
            <v>1876.8558317082461</v>
          </cell>
          <cell r="J190">
            <v>4244.6629031188959</v>
          </cell>
        </row>
        <row r="191">
          <cell r="A191" t="str">
            <v>Venezuela</v>
          </cell>
          <cell r="B191">
            <v>1163.1775090349538</v>
          </cell>
          <cell r="C191">
            <v>2011.3817261861641</v>
          </cell>
          <cell r="D191">
            <v>1372.2192926209727</v>
          </cell>
          <cell r="E191">
            <v>1156.4281496717817</v>
          </cell>
          <cell r="F191">
            <v>1030.5442211271584</v>
          </cell>
          <cell r="G191">
            <v>1153.2144783683739</v>
          </cell>
          <cell r="H191">
            <v>1181.3198854804691</v>
          </cell>
          <cell r="I191">
            <v>802.08145046024322</v>
          </cell>
          <cell r="J191">
            <v>3796.8955052882902</v>
          </cell>
        </row>
        <row r="192">
          <cell r="A192" t="str">
            <v>Vietnam</v>
          </cell>
          <cell r="B192">
            <v>94576.378195046535</v>
          </cell>
          <cell r="C192">
            <v>127150.67334363166</v>
          </cell>
          <cell r="D192">
            <v>100328.31805858738</v>
          </cell>
          <cell r="E192">
            <v>155492.83368216266</v>
          </cell>
          <cell r="F192">
            <v>184982.98301497506</v>
          </cell>
          <cell r="G192">
            <v>104229.00291956418</v>
          </cell>
          <cell r="H192">
            <v>90265.342243655687</v>
          </cell>
          <cell r="I192">
            <v>83573.45125435965</v>
          </cell>
          <cell r="J192">
            <v>105967.15460227405</v>
          </cell>
        </row>
        <row r="193">
          <cell r="A193" t="str">
            <v>Wallis and Futuna</v>
          </cell>
          <cell r="B193">
            <v>523.40605643141987</v>
          </cell>
          <cell r="C193">
            <v>537.86711554640749</v>
          </cell>
          <cell r="D193">
            <v>427.09828498862913</v>
          </cell>
          <cell r="E193">
            <v>234.52929357017183</v>
          </cell>
          <cell r="F193">
            <v>41.544792392007089</v>
          </cell>
          <cell r="G193">
            <v>19.254985591628966</v>
          </cell>
          <cell r="H193">
            <v>28.868876397880719</v>
          </cell>
          <cell r="I193">
            <v>61.100454104593233</v>
          </cell>
          <cell r="J193">
            <v>1054.2651297417863</v>
          </cell>
        </row>
        <row r="194">
          <cell r="A194" t="str">
            <v>West Bank and Gaza Strip</v>
          </cell>
          <cell r="B194">
            <v>68997.456189014774</v>
          </cell>
          <cell r="C194">
            <v>47471.823549501758</v>
          </cell>
          <cell r="D194">
            <v>48777.878339188697</v>
          </cell>
          <cell r="E194">
            <v>41816.445387545195</v>
          </cell>
          <cell r="F194">
            <v>54545.387457760182</v>
          </cell>
          <cell r="G194">
            <v>58604.216660654391</v>
          </cell>
          <cell r="H194">
            <v>56927.91801436487</v>
          </cell>
          <cell r="I194">
            <v>45734.250405848223</v>
          </cell>
          <cell r="J194">
            <v>53191.949116816235</v>
          </cell>
        </row>
        <row r="195">
          <cell r="A195" t="str">
            <v>Caribbean, regional</v>
          </cell>
          <cell r="B195">
            <v>4545.1909463339061</v>
          </cell>
          <cell r="C195">
            <v>2947.1048707738496</v>
          </cell>
          <cell r="D195">
            <v>3278.6267820019129</v>
          </cell>
          <cell r="E195">
            <v>1708.612669461424</v>
          </cell>
          <cell r="F195">
            <v>3139.1750860825196</v>
          </cell>
          <cell r="G195">
            <v>3506.0005655069767</v>
          </cell>
          <cell r="H195">
            <v>2849.2136253952949</v>
          </cell>
          <cell r="I195">
            <v>3034.5952693633617</v>
          </cell>
          <cell r="J195">
            <v>2922.9692667666732</v>
          </cell>
        </row>
        <row r="196">
          <cell r="A196" t="str">
            <v>Yemen</v>
          </cell>
          <cell r="B196">
            <v>23080.638719943519</v>
          </cell>
          <cell r="C196">
            <v>13160.268792796507</v>
          </cell>
          <cell r="D196">
            <v>16859.490401499257</v>
          </cell>
          <cell r="E196">
            <v>34985.692849829953</v>
          </cell>
          <cell r="F196">
            <v>42003.995440553415</v>
          </cell>
          <cell r="G196">
            <v>13980.363388776754</v>
          </cell>
          <cell r="H196">
            <v>21434.912869450174</v>
          </cell>
          <cell r="I196">
            <v>73813.451151911882</v>
          </cell>
          <cell r="J196">
            <v>74783.633643797424</v>
          </cell>
        </row>
        <row r="197">
          <cell r="A197" t="str">
            <v>Zambia</v>
          </cell>
          <cell r="B197">
            <v>23301.198902083121</v>
          </cell>
          <cell r="C197">
            <v>26878.256661817948</v>
          </cell>
          <cell r="D197">
            <v>22551.933055434172</v>
          </cell>
          <cell r="E197">
            <v>48045.657433672946</v>
          </cell>
          <cell r="F197">
            <v>27838.297054031405</v>
          </cell>
          <cell r="G197">
            <v>26824.665286243129</v>
          </cell>
          <cell r="H197">
            <v>33649.435850422575</v>
          </cell>
          <cell r="I197">
            <v>28796.299122004864</v>
          </cell>
          <cell r="J197">
            <v>40274.189111101921</v>
          </cell>
        </row>
        <row r="198">
          <cell r="A198" t="str">
            <v>Zimbabwe</v>
          </cell>
          <cell r="B198">
            <v>22096.503909226019</v>
          </cell>
          <cell r="C198">
            <v>13328.794969826527</v>
          </cell>
          <cell r="D198">
            <v>18274.115430294281</v>
          </cell>
          <cell r="E198">
            <v>32846.808652596999</v>
          </cell>
          <cell r="F198">
            <v>22311.410806250969</v>
          </cell>
          <cell r="G198">
            <v>22538.838981832196</v>
          </cell>
          <cell r="H198">
            <v>18429.514045544456</v>
          </cell>
          <cell r="I198">
            <v>19728.844834924384</v>
          </cell>
          <cell r="J198">
            <v>32429.02922084081</v>
          </cell>
        </row>
        <row r="199">
          <cell r="A199" t="str">
            <v>Developing countries, unspecified</v>
          </cell>
          <cell r="B199">
            <v>356135.83137113001</v>
          </cell>
          <cell r="C199">
            <v>287912.95086899999</v>
          </cell>
          <cell r="D199">
            <v>576381.90884539997</v>
          </cell>
          <cell r="E199">
            <v>565000.30629003327</v>
          </cell>
          <cell r="F199">
            <v>531875.90369900002</v>
          </cell>
          <cell r="G199">
            <v>638828.91795200005</v>
          </cell>
          <cell r="H199">
            <v>652756.85734799993</v>
          </cell>
          <cell r="I199">
            <v>962427.11840805842</v>
          </cell>
          <cell r="J199">
            <v>794067.32740979432</v>
          </cell>
        </row>
        <row r="200">
          <cell r="A200" t="str">
            <v>Eswatini</v>
          </cell>
          <cell r="B200">
            <v>6518.9231669644769</v>
          </cell>
          <cell r="C200">
            <v>4571.7167893373426</v>
          </cell>
          <cell r="D200">
            <v>2201.984741214666</v>
          </cell>
          <cell r="E200">
            <v>7245.4959693594419</v>
          </cell>
          <cell r="F200">
            <v>2968.1783843677094</v>
          </cell>
          <cell r="G200">
            <v>4274.690583388131</v>
          </cell>
          <cell r="H200">
            <v>4894.8264158805941</v>
          </cell>
          <cell r="I200">
            <v>5221.3517960588379</v>
          </cell>
          <cell r="J200">
            <v>3556.8420134872358</v>
          </cell>
        </row>
        <row r="201">
          <cell r="A201" t="str">
            <v>North Macedonia</v>
          </cell>
          <cell r="B201">
            <v>7755.510929701738</v>
          </cell>
          <cell r="C201">
            <v>10379.278548133356</v>
          </cell>
          <cell r="D201">
            <v>7241.7223510127551</v>
          </cell>
          <cell r="E201">
            <v>11068.718556103402</v>
          </cell>
          <cell r="F201">
            <v>12640.255436003792</v>
          </cell>
          <cell r="G201">
            <v>17866.355667387277</v>
          </cell>
          <cell r="H201">
            <v>13207.727164423961</v>
          </cell>
          <cell r="I201">
            <v>10099.439890696871</v>
          </cell>
          <cell r="J201">
            <v>11169.869690138903</v>
          </cell>
        </row>
        <row r="202">
          <cell r="A202" t="str">
            <v>Grand Total</v>
          </cell>
          <cell r="B202">
            <v>3325874.2310279561</v>
          </cell>
          <cell r="C202">
            <v>3378141.3830550001</v>
          </cell>
          <cell r="D202">
            <v>3251319.6160024004</v>
          </cell>
          <cell r="E202">
            <v>4695457.7985972762</v>
          </cell>
          <cell r="F202">
            <v>4881235.6187309986</v>
          </cell>
          <cell r="G202">
            <v>4484986.560504999</v>
          </cell>
          <cell r="H202">
            <v>4852413.3800153984</v>
          </cell>
          <cell r="I202">
            <v>5265561.0398739977</v>
          </cell>
          <cell r="J202">
            <v>5288977.0829098457</v>
          </cell>
        </row>
      </sheetData>
      <sheetData sheetId="2"/>
      <sheetData sheetId="3">
        <row r="1">
          <cell r="A1" t="str">
            <v>Country</v>
          </cell>
          <cell r="B1">
            <v>2010</v>
          </cell>
          <cell r="C1">
            <v>2011</v>
          </cell>
          <cell r="D1">
            <v>2012</v>
          </cell>
          <cell r="E1">
            <v>2013</v>
          </cell>
          <cell r="F1">
            <v>2014</v>
          </cell>
          <cell r="G1">
            <v>2015</v>
          </cell>
          <cell r="H1">
            <v>2016</v>
          </cell>
          <cell r="I1">
            <v>2017</v>
          </cell>
          <cell r="J1">
            <v>2018</v>
          </cell>
        </row>
        <row r="2">
          <cell r="A2" t="str">
            <v>North Africa</v>
          </cell>
        </row>
        <row r="3">
          <cell r="A3" t="str">
            <v>Algeria</v>
          </cell>
          <cell r="B3" t="str">
            <v xml:space="preserve">UMIC </v>
          </cell>
          <cell r="C3" t="str">
            <v xml:space="preserve">UMIC </v>
          </cell>
          <cell r="D3" t="str">
            <v xml:space="preserve">UMIC </v>
          </cell>
          <cell r="E3" t="str">
            <v xml:space="preserve">UMIC </v>
          </cell>
          <cell r="F3" t="str">
            <v xml:space="preserve">UMIC </v>
          </cell>
          <cell r="G3" t="str">
            <v xml:space="preserve">UMIC </v>
          </cell>
          <cell r="H3" t="str">
            <v>UMIC</v>
          </cell>
          <cell r="I3" t="str">
            <v xml:space="preserve">UMIC </v>
          </cell>
          <cell r="J3" t="str">
            <v>UMIC</v>
          </cell>
        </row>
        <row r="4">
          <cell r="A4" t="str">
            <v>Egypt</v>
          </cell>
          <cell r="B4" t="str">
            <v>LMIC</v>
          </cell>
          <cell r="C4" t="str">
            <v>LMIC</v>
          </cell>
          <cell r="D4" t="str">
            <v>LMIC</v>
          </cell>
          <cell r="E4" t="str">
            <v>LMIC</v>
          </cell>
          <cell r="F4" t="str">
            <v>LMIC</v>
          </cell>
          <cell r="G4" t="str">
            <v>LMIC</v>
          </cell>
          <cell r="H4" t="str">
            <v>LMIC</v>
          </cell>
          <cell r="I4" t="str">
            <v>LMIC</v>
          </cell>
          <cell r="J4" t="str">
            <v>LMIC</v>
          </cell>
        </row>
        <row r="5">
          <cell r="A5" t="str">
            <v>Libya</v>
          </cell>
          <cell r="B5" t="str">
            <v xml:space="preserve">UMIC </v>
          </cell>
          <cell r="C5" t="str">
            <v xml:space="preserve">UMIC </v>
          </cell>
          <cell r="D5" t="str">
            <v>LIC</v>
          </cell>
          <cell r="E5" t="str">
            <v>LIC</v>
          </cell>
          <cell r="F5" t="str">
            <v>LIC</v>
          </cell>
          <cell r="G5" t="str">
            <v>LIC</v>
          </cell>
          <cell r="H5" t="str">
            <v>LIC</v>
          </cell>
          <cell r="I5" t="str">
            <v xml:space="preserve">UMIC </v>
          </cell>
          <cell r="J5" t="str">
            <v>UMIC</v>
          </cell>
        </row>
        <row r="6">
          <cell r="A6" t="str">
            <v>Morocco</v>
          </cell>
          <cell r="B6" t="str">
            <v>LMIC</v>
          </cell>
          <cell r="C6" t="str">
            <v>LMIC</v>
          </cell>
          <cell r="D6" t="str">
            <v>LMIC</v>
          </cell>
          <cell r="E6" t="str">
            <v>LMIC</v>
          </cell>
          <cell r="F6" t="str">
            <v>LMIC</v>
          </cell>
          <cell r="G6" t="str">
            <v>LMIC</v>
          </cell>
          <cell r="H6" t="str">
            <v>LMIC</v>
          </cell>
          <cell r="I6" t="str">
            <v>LMIC</v>
          </cell>
          <cell r="J6" t="str">
            <v>LMIC</v>
          </cell>
        </row>
        <row r="7">
          <cell r="A7" t="str">
            <v>Tunisia</v>
          </cell>
          <cell r="B7" t="str">
            <v xml:space="preserve">UMIC </v>
          </cell>
          <cell r="C7" t="str">
            <v>LMIC</v>
          </cell>
          <cell r="D7" t="str">
            <v xml:space="preserve">UMIC </v>
          </cell>
          <cell r="E7" t="str">
            <v xml:space="preserve">UMIC </v>
          </cell>
          <cell r="F7" t="str">
            <v xml:space="preserve">UMIC </v>
          </cell>
          <cell r="G7" t="str">
            <v>LMIC</v>
          </cell>
          <cell r="H7" t="str">
            <v>LMIC</v>
          </cell>
          <cell r="I7" t="str">
            <v>LMIC</v>
          </cell>
          <cell r="J7" t="str">
            <v>LMIC</v>
          </cell>
        </row>
        <row r="8">
          <cell r="A8" t="str">
            <v>SSA</v>
          </cell>
        </row>
        <row r="9">
          <cell r="A9" t="str">
            <v>Angola</v>
          </cell>
          <cell r="B9" t="str">
            <v>LMIC</v>
          </cell>
          <cell r="C9" t="str">
            <v>LMIC</v>
          </cell>
          <cell r="D9" t="str">
            <v xml:space="preserve">UMIC </v>
          </cell>
          <cell r="E9" t="str">
            <v xml:space="preserve">UMIC </v>
          </cell>
          <cell r="F9" t="str">
            <v xml:space="preserve">UMIC </v>
          </cell>
          <cell r="G9" t="str">
            <v xml:space="preserve">UMIC </v>
          </cell>
          <cell r="H9" t="str">
            <v>LMIC</v>
          </cell>
          <cell r="I9" t="str">
            <v>LMIC</v>
          </cell>
          <cell r="J9" t="str">
            <v>LMIC</v>
          </cell>
        </row>
        <row r="10">
          <cell r="A10" t="str">
            <v>Benin</v>
          </cell>
          <cell r="B10" t="str">
            <v>LIC</v>
          </cell>
          <cell r="C10" t="str">
            <v>LIC</v>
          </cell>
          <cell r="D10" t="str">
            <v>LIC</v>
          </cell>
          <cell r="E10" t="str">
            <v>LIC</v>
          </cell>
          <cell r="F10" t="str">
            <v>LIC</v>
          </cell>
          <cell r="G10" t="str">
            <v>LIC</v>
          </cell>
          <cell r="H10" t="str">
            <v>LIC</v>
          </cell>
          <cell r="I10" t="str">
            <v>LIC</v>
          </cell>
          <cell r="J10" t="str">
            <v>LIC</v>
          </cell>
        </row>
        <row r="11">
          <cell r="A11" t="str">
            <v>Botswana</v>
          </cell>
          <cell r="B11" t="str">
            <v xml:space="preserve">UMIC </v>
          </cell>
          <cell r="C11" t="str">
            <v xml:space="preserve">UMIC </v>
          </cell>
          <cell r="D11" t="str">
            <v xml:space="preserve">UMIC </v>
          </cell>
          <cell r="E11" t="str">
            <v xml:space="preserve">UMIC </v>
          </cell>
          <cell r="F11" t="str">
            <v xml:space="preserve">UMIC </v>
          </cell>
          <cell r="G11" t="str">
            <v xml:space="preserve">UMIC </v>
          </cell>
          <cell r="H11" t="str">
            <v>UMIC</v>
          </cell>
          <cell r="I11" t="str">
            <v xml:space="preserve">UMIC </v>
          </cell>
          <cell r="J11" t="str">
            <v>UMIC</v>
          </cell>
        </row>
        <row r="12">
          <cell r="A12" t="str">
            <v>Burkina Faso</v>
          </cell>
          <cell r="B12" t="str">
            <v>LIC</v>
          </cell>
          <cell r="C12" t="str">
            <v>LIC</v>
          </cell>
          <cell r="D12" t="str">
            <v>LIC</v>
          </cell>
          <cell r="E12" t="str">
            <v>LIC</v>
          </cell>
          <cell r="F12" t="str">
            <v>LIC</v>
          </cell>
          <cell r="G12" t="str">
            <v>LIC</v>
          </cell>
          <cell r="H12" t="str">
            <v>LIC</v>
          </cell>
          <cell r="I12" t="str">
            <v>LIC</v>
          </cell>
          <cell r="J12" t="str">
            <v>LIC</v>
          </cell>
        </row>
        <row r="13">
          <cell r="A13" t="str">
            <v>Burundi</v>
          </cell>
          <cell r="B13" t="str">
            <v>LIC</v>
          </cell>
          <cell r="C13" t="str">
            <v>LIC</v>
          </cell>
          <cell r="D13" t="str">
            <v>LIC</v>
          </cell>
          <cell r="E13" t="str">
            <v>LIC</v>
          </cell>
          <cell r="F13" t="str">
            <v>LIC</v>
          </cell>
          <cell r="G13" t="str">
            <v>LIC</v>
          </cell>
          <cell r="H13" t="str">
            <v>LIC</v>
          </cell>
          <cell r="I13" t="str">
            <v>LIC</v>
          </cell>
          <cell r="J13" t="str">
            <v>LIC</v>
          </cell>
        </row>
        <row r="14">
          <cell r="A14" t="str">
            <v>Cape Verde</v>
          </cell>
          <cell r="B14" t="str">
            <v>LMIC</v>
          </cell>
          <cell r="C14" t="str">
            <v>LMIC</v>
          </cell>
          <cell r="D14" t="str">
            <v>LMIC</v>
          </cell>
          <cell r="E14" t="str">
            <v>LMIC</v>
          </cell>
          <cell r="F14" t="str">
            <v>LMIC</v>
          </cell>
          <cell r="G14" t="str">
            <v>LMIC</v>
          </cell>
          <cell r="H14" t="str">
            <v>LMIC</v>
          </cell>
          <cell r="I14" t="str">
            <v>LMIC</v>
          </cell>
          <cell r="J14" t="str">
            <v>LMIC</v>
          </cell>
        </row>
        <row r="15">
          <cell r="A15" t="str">
            <v>Cameroon</v>
          </cell>
          <cell r="B15" t="str">
            <v>LMIC</v>
          </cell>
          <cell r="C15" t="str">
            <v>LMIC</v>
          </cell>
          <cell r="D15" t="str">
            <v>LMIC</v>
          </cell>
          <cell r="E15" t="str">
            <v>LMIC</v>
          </cell>
          <cell r="F15" t="str">
            <v>LMIC</v>
          </cell>
          <cell r="G15" t="str">
            <v>LMIC</v>
          </cell>
          <cell r="H15" t="str">
            <v>LMIC</v>
          </cell>
          <cell r="I15" t="str">
            <v>LMIC</v>
          </cell>
          <cell r="J15" t="str">
            <v>LMIC</v>
          </cell>
        </row>
        <row r="16">
          <cell r="A16" t="str">
            <v>Central African Republic</v>
          </cell>
          <cell r="B16" t="str">
            <v>LIC</v>
          </cell>
          <cell r="C16" t="str">
            <v>LIC</v>
          </cell>
          <cell r="D16" t="str">
            <v>LIC</v>
          </cell>
          <cell r="E16" t="str">
            <v>LIC</v>
          </cell>
          <cell r="F16" t="str">
            <v>LIC</v>
          </cell>
          <cell r="G16" t="str">
            <v>LIC</v>
          </cell>
          <cell r="H16" t="str">
            <v>LIC</v>
          </cell>
          <cell r="I16" t="str">
            <v>LIC</v>
          </cell>
          <cell r="J16" t="str">
            <v>LIC</v>
          </cell>
        </row>
        <row r="17">
          <cell r="A17" t="str">
            <v>Chad</v>
          </cell>
          <cell r="B17" t="str">
            <v>LIC</v>
          </cell>
          <cell r="C17" t="str">
            <v>LIC</v>
          </cell>
          <cell r="D17" t="str">
            <v>LIC</v>
          </cell>
          <cell r="E17" t="str">
            <v>LIC</v>
          </cell>
          <cell r="F17" t="str">
            <v>LIC</v>
          </cell>
          <cell r="G17" t="str">
            <v>LIC</v>
          </cell>
          <cell r="H17" t="str">
            <v>LIC</v>
          </cell>
          <cell r="I17" t="str">
            <v>LIC</v>
          </cell>
          <cell r="J17" t="str">
            <v>LIC</v>
          </cell>
        </row>
        <row r="18">
          <cell r="A18" t="str">
            <v>Comoros</v>
          </cell>
          <cell r="B18" t="str">
            <v>LIC</v>
          </cell>
          <cell r="C18" t="str">
            <v>LIC</v>
          </cell>
          <cell r="D18" t="str">
            <v>LIC</v>
          </cell>
          <cell r="E18" t="str">
            <v>LIC</v>
          </cell>
          <cell r="F18" t="str">
            <v>LIC</v>
          </cell>
          <cell r="G18" t="str">
            <v>LIC</v>
          </cell>
          <cell r="H18" t="str">
            <v>LIC</v>
          </cell>
          <cell r="I18" t="str">
            <v>LIC</v>
          </cell>
          <cell r="J18" t="str">
            <v>LIC</v>
          </cell>
        </row>
        <row r="19">
          <cell r="A19" t="str">
            <v>Congo</v>
          </cell>
          <cell r="B19" t="str">
            <v>LMIC</v>
          </cell>
          <cell r="C19" t="str">
            <v>LMIC</v>
          </cell>
          <cell r="D19" t="str">
            <v>LMIC</v>
          </cell>
          <cell r="E19" t="str">
            <v>LMIC</v>
          </cell>
          <cell r="F19" t="str">
            <v>LMIC</v>
          </cell>
          <cell r="G19" t="str">
            <v>LMIC</v>
          </cell>
          <cell r="H19" t="str">
            <v>LMIC</v>
          </cell>
          <cell r="I19" t="str">
            <v>LMIC</v>
          </cell>
          <cell r="J19" t="str">
            <v>LMIC</v>
          </cell>
        </row>
        <row r="20">
          <cell r="A20" t="str">
            <v>Ivory Coast</v>
          </cell>
          <cell r="B20" t="str">
            <v>LMIC</v>
          </cell>
          <cell r="C20" t="str">
            <v>LMIC</v>
          </cell>
          <cell r="D20" t="str">
            <v>LMIC</v>
          </cell>
          <cell r="E20" t="str">
            <v>LMIC</v>
          </cell>
          <cell r="F20" t="str">
            <v>LMIC</v>
          </cell>
          <cell r="G20" t="str">
            <v>LMIC</v>
          </cell>
          <cell r="H20" t="str">
            <v>LMIC</v>
          </cell>
          <cell r="I20" t="str">
            <v>LMIC</v>
          </cell>
          <cell r="J20" t="str">
            <v>LMIC</v>
          </cell>
        </row>
        <row r="21">
          <cell r="A21" t="str">
            <v>Democratic Republic of the Congo</v>
          </cell>
          <cell r="B21" t="str">
            <v>LIC</v>
          </cell>
          <cell r="C21" t="str">
            <v>LIC</v>
          </cell>
          <cell r="D21" t="str">
            <v>LIC</v>
          </cell>
          <cell r="E21" t="str">
            <v>LIC</v>
          </cell>
          <cell r="F21" t="str">
            <v>LIC</v>
          </cell>
          <cell r="G21" t="str">
            <v>LIC</v>
          </cell>
          <cell r="H21" t="str">
            <v>LIC</v>
          </cell>
          <cell r="I21" t="str">
            <v>LIC</v>
          </cell>
          <cell r="J21" t="str">
            <v>LIC</v>
          </cell>
        </row>
        <row r="22">
          <cell r="A22" t="str">
            <v>Djibouti</v>
          </cell>
          <cell r="B22" t="str">
            <v>LIC</v>
          </cell>
          <cell r="C22" t="str">
            <v>LIC</v>
          </cell>
          <cell r="D22" t="str">
            <v>LIC</v>
          </cell>
          <cell r="E22" t="str">
            <v>LIC</v>
          </cell>
          <cell r="F22" t="str">
            <v>LIC</v>
          </cell>
          <cell r="G22" t="str">
            <v>LIC</v>
          </cell>
          <cell r="H22" t="str">
            <v>LIC</v>
          </cell>
          <cell r="I22" t="str">
            <v>LMIC</v>
          </cell>
          <cell r="J22" t="str">
            <v>LMIC</v>
          </cell>
        </row>
        <row r="23">
          <cell r="A23" t="str">
            <v>Equatorial Guinea</v>
          </cell>
          <cell r="B23" t="str">
            <v>HIC</v>
          </cell>
          <cell r="C23" t="str">
            <v>HIC</v>
          </cell>
          <cell r="D23" t="str">
            <v>HIC</v>
          </cell>
          <cell r="E23" t="str">
            <v>HIC</v>
          </cell>
          <cell r="F23" t="str">
            <v>HIC</v>
          </cell>
          <cell r="G23" t="str">
            <v>HIC</v>
          </cell>
          <cell r="H23" t="str">
            <v>UMIC</v>
          </cell>
          <cell r="I23" t="str">
            <v xml:space="preserve">UMIC </v>
          </cell>
          <cell r="J23" t="str">
            <v>UMIC</v>
          </cell>
        </row>
        <row r="24">
          <cell r="A24" t="str">
            <v>Eritrea</v>
          </cell>
          <cell r="B24" t="str">
            <v>LIC</v>
          </cell>
          <cell r="C24" t="str">
            <v>LIC</v>
          </cell>
          <cell r="D24" t="str">
            <v>LIC</v>
          </cell>
          <cell r="E24" t="str">
            <v>LIC</v>
          </cell>
          <cell r="F24" t="str">
            <v>LIC</v>
          </cell>
          <cell r="G24" t="str">
            <v>LIC</v>
          </cell>
          <cell r="H24" t="str">
            <v>LIC</v>
          </cell>
          <cell r="I24" t="str">
            <v>LIC</v>
          </cell>
          <cell r="J24" t="str">
            <v>LIC</v>
          </cell>
        </row>
        <row r="25">
          <cell r="A25" t="str">
            <v>Ethiopia</v>
          </cell>
          <cell r="B25" t="str">
            <v>LIC</v>
          </cell>
          <cell r="C25" t="str">
            <v>LIC</v>
          </cell>
          <cell r="D25" t="str">
            <v>LIC</v>
          </cell>
          <cell r="E25" t="str">
            <v>LIC</v>
          </cell>
          <cell r="F25" t="str">
            <v>LIC</v>
          </cell>
          <cell r="G25" t="str">
            <v>LIC</v>
          </cell>
          <cell r="H25" t="str">
            <v>LIC</v>
          </cell>
          <cell r="I25" t="str">
            <v>LIC</v>
          </cell>
          <cell r="J25" t="str">
            <v>LIC</v>
          </cell>
        </row>
        <row r="26">
          <cell r="A26" t="str">
            <v>Gabon</v>
          </cell>
          <cell r="B26" t="str">
            <v xml:space="preserve">UMIC </v>
          </cell>
          <cell r="C26" t="str">
            <v xml:space="preserve">UMIC </v>
          </cell>
          <cell r="D26" t="str">
            <v xml:space="preserve">UMIC </v>
          </cell>
          <cell r="E26" t="str">
            <v xml:space="preserve">UMIC </v>
          </cell>
          <cell r="F26" t="str">
            <v xml:space="preserve">UMIC </v>
          </cell>
          <cell r="G26" t="str">
            <v xml:space="preserve">UMIC </v>
          </cell>
          <cell r="H26" t="str">
            <v>UMIC</v>
          </cell>
          <cell r="I26" t="str">
            <v xml:space="preserve">UMIC </v>
          </cell>
          <cell r="J26" t="str">
            <v>UMIC</v>
          </cell>
        </row>
        <row r="27">
          <cell r="A27" t="str">
            <v>Gambia</v>
          </cell>
          <cell r="B27" t="str">
            <v>LIC</v>
          </cell>
          <cell r="C27" t="str">
            <v>LIC</v>
          </cell>
          <cell r="D27" t="str">
            <v>LIC</v>
          </cell>
          <cell r="E27" t="str">
            <v>LIC</v>
          </cell>
          <cell r="F27" t="str">
            <v>LIC</v>
          </cell>
          <cell r="G27" t="str">
            <v>LIC</v>
          </cell>
          <cell r="H27" t="str">
            <v>LIC</v>
          </cell>
          <cell r="I27" t="str">
            <v>LIC</v>
          </cell>
          <cell r="J27" t="str">
            <v>LIC</v>
          </cell>
        </row>
        <row r="28">
          <cell r="A28" t="str">
            <v>Ghana</v>
          </cell>
          <cell r="B28" t="str">
            <v>LMIC</v>
          </cell>
          <cell r="C28" t="str">
            <v>LMIC</v>
          </cell>
          <cell r="D28" t="str">
            <v>LMIC</v>
          </cell>
          <cell r="E28" t="str">
            <v>LMIC</v>
          </cell>
          <cell r="F28" t="str">
            <v>LMIC</v>
          </cell>
          <cell r="G28" t="str">
            <v>LMIC</v>
          </cell>
          <cell r="H28" t="str">
            <v>LMIC</v>
          </cell>
          <cell r="I28" t="str">
            <v>LMIC</v>
          </cell>
          <cell r="J28" t="str">
            <v>LMIC</v>
          </cell>
        </row>
        <row r="29">
          <cell r="A29" t="str">
            <v>Guinea</v>
          </cell>
          <cell r="B29" t="str">
            <v>LIC</v>
          </cell>
          <cell r="C29" t="str">
            <v>LIC</v>
          </cell>
          <cell r="D29" t="str">
            <v>LIC</v>
          </cell>
          <cell r="E29" t="str">
            <v>LIC</v>
          </cell>
          <cell r="F29" t="str">
            <v>LIC</v>
          </cell>
          <cell r="G29" t="str">
            <v>LIC</v>
          </cell>
          <cell r="H29" t="str">
            <v>LIC</v>
          </cell>
          <cell r="I29" t="str">
            <v>LIC</v>
          </cell>
          <cell r="J29" t="str">
            <v>LIC</v>
          </cell>
        </row>
        <row r="30">
          <cell r="A30" t="str">
            <v>Guinea-Bissau</v>
          </cell>
          <cell r="B30" t="str">
            <v>LIC</v>
          </cell>
          <cell r="C30" t="str">
            <v>LIC</v>
          </cell>
          <cell r="D30" t="str">
            <v>LIC</v>
          </cell>
          <cell r="E30" t="str">
            <v>LIC</v>
          </cell>
          <cell r="F30" t="str">
            <v>LIC</v>
          </cell>
          <cell r="G30" t="str">
            <v>LIC</v>
          </cell>
          <cell r="H30" t="str">
            <v>LIC</v>
          </cell>
          <cell r="I30" t="str">
            <v>LIC</v>
          </cell>
          <cell r="J30" t="str">
            <v>LIC</v>
          </cell>
        </row>
        <row r="31">
          <cell r="A31" t="str">
            <v>Kenya</v>
          </cell>
          <cell r="B31" t="str">
            <v>LIC</v>
          </cell>
          <cell r="C31" t="str">
            <v>LMIC</v>
          </cell>
          <cell r="D31" t="str">
            <v>LMIC</v>
          </cell>
          <cell r="E31" t="str">
            <v>LMIC</v>
          </cell>
          <cell r="F31" t="str">
            <v>LMIC</v>
          </cell>
          <cell r="G31" t="str">
            <v>LMIC</v>
          </cell>
          <cell r="H31" t="str">
            <v>LMIC</v>
          </cell>
          <cell r="I31" t="str">
            <v>LMIC</v>
          </cell>
          <cell r="J31" t="str">
            <v>LMIC</v>
          </cell>
        </row>
        <row r="32">
          <cell r="A32" t="str">
            <v>Lesotho</v>
          </cell>
          <cell r="B32" t="str">
            <v>LMIC</v>
          </cell>
          <cell r="C32" t="str">
            <v>LMIC</v>
          </cell>
          <cell r="D32" t="str">
            <v>LMIC</v>
          </cell>
          <cell r="E32" t="str">
            <v>LMIC</v>
          </cell>
          <cell r="F32" t="str">
            <v>LMIC</v>
          </cell>
          <cell r="G32" t="str">
            <v>LMIC</v>
          </cell>
          <cell r="H32" t="str">
            <v>LMIC</v>
          </cell>
          <cell r="I32" t="str">
            <v>LMIC</v>
          </cell>
          <cell r="J32" t="str">
            <v>LMIC</v>
          </cell>
        </row>
        <row r="33">
          <cell r="A33" t="str">
            <v>Liberia</v>
          </cell>
          <cell r="B33" t="str">
            <v>LIC</v>
          </cell>
          <cell r="C33" t="str">
            <v>LIC</v>
          </cell>
          <cell r="D33" t="str">
            <v>LIC</v>
          </cell>
          <cell r="E33" t="str">
            <v>LIC</v>
          </cell>
          <cell r="F33" t="str">
            <v>LIC</v>
          </cell>
          <cell r="G33" t="str">
            <v>LIC</v>
          </cell>
          <cell r="H33" t="str">
            <v>LIC</v>
          </cell>
          <cell r="I33" t="str">
            <v>LIC</v>
          </cell>
          <cell r="J33" t="str">
            <v>LIC</v>
          </cell>
        </row>
        <row r="34">
          <cell r="A34" t="str">
            <v>Madagascar</v>
          </cell>
          <cell r="B34" t="str">
            <v>LIC</v>
          </cell>
          <cell r="C34" t="str">
            <v>LIC</v>
          </cell>
          <cell r="D34" t="str">
            <v>LIC</v>
          </cell>
          <cell r="E34" t="str">
            <v>LIC</v>
          </cell>
          <cell r="F34" t="str">
            <v>LIC</v>
          </cell>
          <cell r="G34" t="str">
            <v>LIC</v>
          </cell>
          <cell r="H34" t="str">
            <v>LIC</v>
          </cell>
          <cell r="I34" t="str">
            <v>LIC</v>
          </cell>
          <cell r="J34" t="str">
            <v>LIC</v>
          </cell>
        </row>
        <row r="35">
          <cell r="A35" t="str">
            <v>Malawi</v>
          </cell>
          <cell r="B35" t="str">
            <v>LIC</v>
          </cell>
          <cell r="C35" t="str">
            <v>LIC</v>
          </cell>
          <cell r="D35" t="str">
            <v>LIC</v>
          </cell>
          <cell r="E35" t="str">
            <v>LIC</v>
          </cell>
          <cell r="F35" t="str">
            <v>LIC</v>
          </cell>
          <cell r="G35" t="str">
            <v>LIC</v>
          </cell>
          <cell r="H35" t="str">
            <v>LIC</v>
          </cell>
          <cell r="I35" t="str">
            <v>LIC</v>
          </cell>
          <cell r="J35" t="str">
            <v>LIC</v>
          </cell>
        </row>
        <row r="36">
          <cell r="A36" t="str">
            <v>Mali</v>
          </cell>
          <cell r="B36" t="str">
            <v>LIC</v>
          </cell>
          <cell r="C36" t="str">
            <v>LIC</v>
          </cell>
          <cell r="D36" t="str">
            <v>LIC</v>
          </cell>
          <cell r="E36" t="str">
            <v>LIC</v>
          </cell>
          <cell r="F36" t="str">
            <v>LIC</v>
          </cell>
          <cell r="G36" t="str">
            <v>LIC</v>
          </cell>
          <cell r="H36" t="str">
            <v>LIC</v>
          </cell>
          <cell r="I36" t="str">
            <v>LIC</v>
          </cell>
          <cell r="J36" t="str">
            <v>LIC</v>
          </cell>
        </row>
        <row r="37">
          <cell r="A37" t="str">
            <v>Mauritania</v>
          </cell>
          <cell r="B37" t="str">
            <v>LMIC</v>
          </cell>
          <cell r="C37" t="str">
            <v>LMIC</v>
          </cell>
          <cell r="D37" t="str">
            <v>LMIC</v>
          </cell>
          <cell r="E37" t="str">
            <v>LMIC</v>
          </cell>
          <cell r="F37" t="str">
            <v>LMIC</v>
          </cell>
          <cell r="G37" t="str">
            <v>LIC</v>
          </cell>
          <cell r="H37" t="str">
            <v>LMIC</v>
          </cell>
          <cell r="I37" t="str">
            <v>LMIC</v>
          </cell>
          <cell r="J37" t="str">
            <v>LMIC</v>
          </cell>
        </row>
        <row r="38">
          <cell r="A38" t="str">
            <v>Mauritius</v>
          </cell>
          <cell r="B38" t="str">
            <v xml:space="preserve">UMIC </v>
          </cell>
          <cell r="C38" t="str">
            <v xml:space="preserve">UMIC </v>
          </cell>
          <cell r="D38" t="str">
            <v xml:space="preserve">UMIC </v>
          </cell>
          <cell r="E38" t="str">
            <v xml:space="preserve">UMIC </v>
          </cell>
          <cell r="F38" t="str">
            <v xml:space="preserve">UMIC </v>
          </cell>
          <cell r="G38" t="str">
            <v xml:space="preserve">UMIC </v>
          </cell>
          <cell r="H38" t="str">
            <v>UMIC</v>
          </cell>
          <cell r="I38" t="str">
            <v xml:space="preserve">UMIC </v>
          </cell>
          <cell r="J38" t="str">
            <v>UMIC</v>
          </cell>
        </row>
        <row r="39">
          <cell r="A39" t="str">
            <v>Mayotte</v>
          </cell>
        </row>
        <row r="40">
          <cell r="A40" t="str">
            <v>Mozambique</v>
          </cell>
          <cell r="B40" t="str">
            <v>LIC</v>
          </cell>
          <cell r="C40" t="str">
            <v>LIC</v>
          </cell>
          <cell r="D40" t="str">
            <v>LIC</v>
          </cell>
          <cell r="E40" t="str">
            <v>LIC</v>
          </cell>
          <cell r="F40" t="str">
            <v>LIC</v>
          </cell>
          <cell r="G40" t="str">
            <v>LIC</v>
          </cell>
          <cell r="H40" t="str">
            <v>LIC</v>
          </cell>
          <cell r="I40" t="str">
            <v>LIC</v>
          </cell>
          <cell r="J40" t="str">
            <v>LIC</v>
          </cell>
        </row>
        <row r="41">
          <cell r="A41" t="str">
            <v>Namibia</v>
          </cell>
          <cell r="B41" t="str">
            <v xml:space="preserve">UMIC </v>
          </cell>
          <cell r="C41" t="str">
            <v xml:space="preserve">UMIC </v>
          </cell>
          <cell r="D41" t="str">
            <v xml:space="preserve">UMIC </v>
          </cell>
          <cell r="E41" t="str">
            <v xml:space="preserve">UMIC </v>
          </cell>
          <cell r="F41" t="str">
            <v xml:space="preserve">UMIC </v>
          </cell>
          <cell r="G41" t="str">
            <v xml:space="preserve">UMIC </v>
          </cell>
          <cell r="H41" t="str">
            <v>UMIC</v>
          </cell>
          <cell r="I41" t="str">
            <v xml:space="preserve">UMIC </v>
          </cell>
          <cell r="J41" t="str">
            <v>UMIC</v>
          </cell>
        </row>
        <row r="42">
          <cell r="A42" t="str">
            <v>Niger</v>
          </cell>
          <cell r="B42" t="str">
            <v>LIC</v>
          </cell>
          <cell r="C42" t="str">
            <v>LIC</v>
          </cell>
          <cell r="D42" t="str">
            <v>LIC</v>
          </cell>
          <cell r="E42" t="str">
            <v>LIC</v>
          </cell>
          <cell r="F42" t="str">
            <v>LIC</v>
          </cell>
          <cell r="G42" t="str">
            <v>LIC</v>
          </cell>
          <cell r="H42" t="str">
            <v>LIC</v>
          </cell>
          <cell r="I42" t="str">
            <v>LIC</v>
          </cell>
          <cell r="J42" t="str">
            <v>LIC</v>
          </cell>
        </row>
        <row r="43">
          <cell r="A43" t="str">
            <v>Nigeria</v>
          </cell>
          <cell r="B43" t="str">
            <v>LMIC</v>
          </cell>
          <cell r="C43" t="str">
            <v>LMIC</v>
          </cell>
          <cell r="D43" t="str">
            <v>LMIC</v>
          </cell>
          <cell r="E43" t="str">
            <v>LMIC</v>
          </cell>
          <cell r="F43" t="str">
            <v>LMIC</v>
          </cell>
          <cell r="G43" t="str">
            <v>LMIC</v>
          </cell>
          <cell r="H43" t="str">
            <v>LMIC</v>
          </cell>
          <cell r="I43" t="str">
            <v>LMIC</v>
          </cell>
          <cell r="J43" t="str">
            <v>LMIC</v>
          </cell>
        </row>
        <row r="44">
          <cell r="A44" t="str">
            <v>Rwanda</v>
          </cell>
          <cell r="B44" t="str">
            <v>LIC</v>
          </cell>
          <cell r="C44" t="str">
            <v>LIC</v>
          </cell>
          <cell r="D44" t="str">
            <v>LIC</v>
          </cell>
          <cell r="E44" t="str">
            <v>LIC</v>
          </cell>
          <cell r="F44" t="str">
            <v>LIC</v>
          </cell>
          <cell r="G44" t="str">
            <v>LIC</v>
          </cell>
          <cell r="H44" t="str">
            <v>LIC</v>
          </cell>
          <cell r="I44" t="str">
            <v>LIC</v>
          </cell>
          <cell r="J44" t="str">
            <v>LIC</v>
          </cell>
        </row>
        <row r="45">
          <cell r="A45" t="str">
            <v>Saint Helena</v>
          </cell>
        </row>
        <row r="46">
          <cell r="A46" t="str">
            <v>Sao Tome and Principe</v>
          </cell>
          <cell r="B46" t="str">
            <v>LMIC</v>
          </cell>
          <cell r="C46" t="str">
            <v>LMIC</v>
          </cell>
          <cell r="D46" t="str">
            <v>LMIC</v>
          </cell>
          <cell r="E46" t="str">
            <v>LMIC</v>
          </cell>
          <cell r="F46" t="str">
            <v>LMIC</v>
          </cell>
          <cell r="G46" t="str">
            <v>LMIC</v>
          </cell>
          <cell r="H46" t="str">
            <v>LMIC</v>
          </cell>
          <cell r="I46" t="str">
            <v>LMIC</v>
          </cell>
          <cell r="J46" t="str">
            <v>LMIC</v>
          </cell>
        </row>
        <row r="47">
          <cell r="A47" t="str">
            <v>Senegal</v>
          </cell>
          <cell r="B47" t="str">
            <v>LMIC</v>
          </cell>
          <cell r="C47" t="str">
            <v>LIC</v>
          </cell>
          <cell r="D47" t="str">
            <v>LMIC</v>
          </cell>
          <cell r="E47" t="str">
            <v>LIC</v>
          </cell>
          <cell r="F47" t="str">
            <v>LIC</v>
          </cell>
          <cell r="G47" t="str">
            <v>LIC</v>
          </cell>
          <cell r="H47" t="str">
            <v>LIC</v>
          </cell>
          <cell r="I47" t="str">
            <v>LIC</v>
          </cell>
          <cell r="J47" t="str">
            <v>LIC</v>
          </cell>
        </row>
        <row r="48">
          <cell r="A48" t="str">
            <v>Seychelles</v>
          </cell>
          <cell r="B48" t="str">
            <v xml:space="preserve">UMIC </v>
          </cell>
          <cell r="C48" t="str">
            <v xml:space="preserve">UMIC </v>
          </cell>
          <cell r="D48" t="str">
            <v xml:space="preserve">UMIC </v>
          </cell>
          <cell r="E48" t="str">
            <v>HIC</v>
          </cell>
          <cell r="F48" t="str">
            <v>HIC</v>
          </cell>
          <cell r="G48" t="str">
            <v>HIC</v>
          </cell>
          <cell r="H48" t="str">
            <v>HIC</v>
          </cell>
          <cell r="I48" t="str">
            <v>HIC</v>
          </cell>
          <cell r="J48" t="str">
            <v>No longer ODA</v>
          </cell>
        </row>
        <row r="49">
          <cell r="A49" t="str">
            <v>Sierra Leone</v>
          </cell>
          <cell r="B49" t="str">
            <v>LIC</v>
          </cell>
          <cell r="C49" t="str">
            <v>LIC</v>
          </cell>
          <cell r="D49" t="str">
            <v>LIC</v>
          </cell>
          <cell r="E49" t="str">
            <v>LIC</v>
          </cell>
          <cell r="F49" t="str">
            <v>LIC</v>
          </cell>
          <cell r="G49" t="str">
            <v>LIC</v>
          </cell>
          <cell r="H49" t="str">
            <v>LIC</v>
          </cell>
          <cell r="I49" t="str">
            <v>LIC</v>
          </cell>
          <cell r="J49" t="str">
            <v>LIC</v>
          </cell>
        </row>
        <row r="50">
          <cell r="A50" t="str">
            <v>Somalia</v>
          </cell>
          <cell r="B50" t="str">
            <v>LIC</v>
          </cell>
          <cell r="C50" t="str">
            <v>LIC</v>
          </cell>
          <cell r="D50" t="str">
            <v>LIC</v>
          </cell>
          <cell r="E50" t="str">
            <v>LIC</v>
          </cell>
          <cell r="F50" t="str">
            <v>LIC</v>
          </cell>
          <cell r="G50" t="str">
            <v>LIC</v>
          </cell>
          <cell r="H50" t="str">
            <v>LIC</v>
          </cell>
          <cell r="I50" t="str">
            <v>LIC</v>
          </cell>
          <cell r="J50" t="str">
            <v>LIC</v>
          </cell>
        </row>
        <row r="51">
          <cell r="A51" t="str">
            <v>South Africa</v>
          </cell>
          <cell r="B51" t="str">
            <v xml:space="preserve">UMIC </v>
          </cell>
          <cell r="C51" t="str">
            <v xml:space="preserve">UMIC </v>
          </cell>
          <cell r="D51" t="str">
            <v xml:space="preserve">UMIC </v>
          </cell>
          <cell r="E51" t="str">
            <v xml:space="preserve">UMIC </v>
          </cell>
          <cell r="F51" t="str">
            <v xml:space="preserve">UMIC </v>
          </cell>
          <cell r="G51" t="str">
            <v xml:space="preserve">UMIC </v>
          </cell>
          <cell r="H51" t="str">
            <v>UMIC</v>
          </cell>
          <cell r="I51" t="str">
            <v xml:space="preserve">UMIC </v>
          </cell>
          <cell r="J51" t="str">
            <v>UMIC</v>
          </cell>
        </row>
        <row r="52">
          <cell r="A52" t="str">
            <v>South Sudan</v>
          </cell>
          <cell r="B52" t="str">
            <v>LMIC</v>
          </cell>
          <cell r="C52" t="str">
            <v>LIC</v>
          </cell>
          <cell r="D52" t="str">
            <v>LIC</v>
          </cell>
          <cell r="E52" t="str">
            <v>LIC</v>
          </cell>
          <cell r="F52" t="str">
            <v>LIC</v>
          </cell>
          <cell r="G52" t="str">
            <v>LIC</v>
          </cell>
          <cell r="H52" t="str">
            <v>LIC</v>
          </cell>
          <cell r="I52" t="str">
            <v>LIC</v>
          </cell>
          <cell r="J52" t="str">
            <v>LIC</v>
          </cell>
        </row>
        <row r="53">
          <cell r="A53" t="str">
            <v>Sudan</v>
          </cell>
          <cell r="B53" t="str">
            <v>LMIC</v>
          </cell>
          <cell r="C53" t="str">
            <v>LMIC</v>
          </cell>
          <cell r="D53" t="str">
            <v>LMIC</v>
          </cell>
          <cell r="E53" t="str">
            <v>LMIC</v>
          </cell>
          <cell r="F53" t="str">
            <v>LMIC</v>
          </cell>
          <cell r="G53" t="str">
            <v>LMIC</v>
          </cell>
          <cell r="H53" t="str">
            <v>LMIC</v>
          </cell>
          <cell r="I53" t="str">
            <v>LMIC</v>
          </cell>
          <cell r="J53" t="str">
            <v>LMIC</v>
          </cell>
        </row>
        <row r="54">
          <cell r="A54" t="str">
            <v>Eswatini</v>
          </cell>
          <cell r="B54" t="str">
            <v>LMIC</v>
          </cell>
          <cell r="C54" t="str">
            <v>LMIC</v>
          </cell>
          <cell r="D54" t="str">
            <v>LMIC</v>
          </cell>
          <cell r="E54" t="str">
            <v>LMIC</v>
          </cell>
          <cell r="F54" t="str">
            <v>LMIC</v>
          </cell>
          <cell r="G54" t="str">
            <v>LMIC</v>
          </cell>
          <cell r="H54" t="str">
            <v>LMIC</v>
          </cell>
          <cell r="I54" t="str">
            <v>LMIC</v>
          </cell>
          <cell r="J54" t="str">
            <v>LMIC</v>
          </cell>
        </row>
        <row r="55">
          <cell r="A55" t="str">
            <v>Tanzania</v>
          </cell>
          <cell r="B55" t="str">
            <v>LIC</v>
          </cell>
          <cell r="C55" t="str">
            <v>LIC</v>
          </cell>
          <cell r="D55" t="str">
            <v>LIC</v>
          </cell>
          <cell r="E55" t="str">
            <v>LIC</v>
          </cell>
          <cell r="F55" t="str">
            <v>LIC</v>
          </cell>
          <cell r="G55" t="str">
            <v>LIC</v>
          </cell>
          <cell r="H55" t="str">
            <v>LIC</v>
          </cell>
          <cell r="I55" t="str">
            <v>LIC</v>
          </cell>
          <cell r="J55" t="str">
            <v>LIC</v>
          </cell>
        </row>
        <row r="56">
          <cell r="A56" t="str">
            <v>Togo</v>
          </cell>
          <cell r="B56" t="str">
            <v>LIC</v>
          </cell>
          <cell r="C56" t="str">
            <v>LIC</v>
          </cell>
          <cell r="D56" t="str">
            <v>LIC</v>
          </cell>
          <cell r="E56" t="str">
            <v>LIC</v>
          </cell>
          <cell r="F56" t="str">
            <v>LIC</v>
          </cell>
          <cell r="G56" t="str">
            <v>LIC</v>
          </cell>
          <cell r="H56" t="str">
            <v>LIC</v>
          </cell>
          <cell r="I56" t="str">
            <v>LIC</v>
          </cell>
          <cell r="J56" t="str">
            <v>LIC</v>
          </cell>
        </row>
        <row r="57">
          <cell r="A57" t="str">
            <v>Uganda</v>
          </cell>
          <cell r="B57" t="str">
            <v>LIC</v>
          </cell>
          <cell r="C57" t="str">
            <v>LIC</v>
          </cell>
          <cell r="D57" t="str">
            <v>LIC</v>
          </cell>
          <cell r="E57" t="str">
            <v>LIC</v>
          </cell>
          <cell r="F57" t="str">
            <v>LIC</v>
          </cell>
          <cell r="G57" t="str">
            <v>LIC</v>
          </cell>
          <cell r="H57" t="str">
            <v>LIC</v>
          </cell>
          <cell r="I57" t="str">
            <v>LIC</v>
          </cell>
          <cell r="J57" t="str">
            <v>LIC</v>
          </cell>
        </row>
        <row r="58">
          <cell r="A58" t="str">
            <v>Zambia</v>
          </cell>
          <cell r="B58" t="str">
            <v>LMIC</v>
          </cell>
          <cell r="C58" t="str">
            <v>LMIC</v>
          </cell>
          <cell r="D58" t="str">
            <v>LMIC</v>
          </cell>
          <cell r="E58" t="str">
            <v>LMIC</v>
          </cell>
          <cell r="F58" t="str">
            <v>LMIC</v>
          </cell>
          <cell r="G58" t="str">
            <v>LMIC</v>
          </cell>
          <cell r="H58" t="str">
            <v>LMIC</v>
          </cell>
          <cell r="I58" t="str">
            <v>LMIC</v>
          </cell>
          <cell r="J58" t="str">
            <v>LMIC</v>
          </cell>
        </row>
        <row r="59">
          <cell r="A59" t="str">
            <v>Zimbabwe</v>
          </cell>
          <cell r="B59" t="str">
            <v>LIC</v>
          </cell>
          <cell r="C59" t="str">
            <v>LIC</v>
          </cell>
          <cell r="D59" t="str">
            <v>LIC</v>
          </cell>
          <cell r="E59" t="str">
            <v>LIC</v>
          </cell>
          <cell r="F59" t="str">
            <v>LIC</v>
          </cell>
          <cell r="G59" t="str">
            <v>LIC</v>
          </cell>
          <cell r="H59" t="str">
            <v>LIC</v>
          </cell>
          <cell r="I59" t="str">
            <v>LIC</v>
          </cell>
          <cell r="J59" t="str">
            <v>LIC</v>
          </cell>
        </row>
        <row r="60">
          <cell r="A60" t="str">
            <v>Middle East</v>
          </cell>
        </row>
        <row r="61">
          <cell r="A61" t="str">
            <v>Iran</v>
          </cell>
          <cell r="B61" t="str">
            <v xml:space="preserve">UMIC </v>
          </cell>
          <cell r="C61" t="str">
            <v xml:space="preserve">UMIC </v>
          </cell>
          <cell r="D61" t="str">
            <v xml:space="preserve">UMIC </v>
          </cell>
          <cell r="E61" t="str">
            <v xml:space="preserve">UMIC </v>
          </cell>
          <cell r="F61" t="str">
            <v xml:space="preserve">UMIC </v>
          </cell>
          <cell r="G61" t="str">
            <v xml:space="preserve">UMIC </v>
          </cell>
          <cell r="H61" t="str">
            <v xml:space="preserve">UMIC </v>
          </cell>
          <cell r="I61" t="str">
            <v xml:space="preserve">UMIC </v>
          </cell>
          <cell r="J61" t="str">
            <v>UMIC</v>
          </cell>
        </row>
        <row r="62">
          <cell r="A62" t="str">
            <v>Iraq</v>
          </cell>
          <cell r="B62" t="str">
            <v xml:space="preserve">UMIC </v>
          </cell>
          <cell r="C62" t="str">
            <v xml:space="preserve">UMIC </v>
          </cell>
          <cell r="D62" t="str">
            <v xml:space="preserve">UMIC </v>
          </cell>
          <cell r="E62" t="str">
            <v xml:space="preserve">UMIC </v>
          </cell>
          <cell r="F62" t="str">
            <v xml:space="preserve">UMIC </v>
          </cell>
          <cell r="G62" t="str">
            <v xml:space="preserve">UMIC </v>
          </cell>
          <cell r="H62" t="str">
            <v>UMIC</v>
          </cell>
          <cell r="I62" t="str">
            <v xml:space="preserve">UMIC </v>
          </cell>
          <cell r="J62" t="str">
            <v>UMIC</v>
          </cell>
        </row>
        <row r="63">
          <cell r="A63" t="str">
            <v>Jordan</v>
          </cell>
          <cell r="B63" t="str">
            <v>LMIC</v>
          </cell>
          <cell r="C63" t="str">
            <v>LMIC</v>
          </cell>
          <cell r="D63" t="str">
            <v xml:space="preserve">UMIC </v>
          </cell>
          <cell r="E63" t="str">
            <v xml:space="preserve">UMIC </v>
          </cell>
          <cell r="F63" t="str">
            <v xml:space="preserve">UMIC </v>
          </cell>
          <cell r="G63" t="str">
            <v xml:space="preserve">UMIC </v>
          </cell>
          <cell r="H63" t="str">
            <v>LMIC</v>
          </cell>
          <cell r="I63" t="str">
            <v xml:space="preserve">UMIC </v>
          </cell>
          <cell r="J63" t="str">
            <v>UMIC</v>
          </cell>
        </row>
        <row r="64">
          <cell r="A64" t="str">
            <v>Lebanon</v>
          </cell>
          <cell r="B64" t="str">
            <v xml:space="preserve">UMIC </v>
          </cell>
          <cell r="C64" t="str">
            <v xml:space="preserve">UMIC </v>
          </cell>
          <cell r="D64" t="str">
            <v xml:space="preserve">UMIC </v>
          </cell>
          <cell r="E64" t="str">
            <v xml:space="preserve">UMIC </v>
          </cell>
          <cell r="F64" t="str">
            <v xml:space="preserve">UMIC </v>
          </cell>
          <cell r="G64" t="str">
            <v xml:space="preserve">UMIC </v>
          </cell>
          <cell r="H64" t="str">
            <v>UMIC</v>
          </cell>
          <cell r="I64" t="str">
            <v xml:space="preserve">UMIC </v>
          </cell>
          <cell r="J64" t="str">
            <v>UMIC</v>
          </cell>
        </row>
        <row r="65">
          <cell r="A65" t="str">
            <v>Oman</v>
          </cell>
          <cell r="B65" t="str">
            <v>HIC</v>
          </cell>
          <cell r="C65" t="str">
            <v>HIC</v>
          </cell>
          <cell r="D65" t="str">
            <v>HIC</v>
          </cell>
          <cell r="E65" t="str">
            <v>HIC</v>
          </cell>
          <cell r="F65" t="str">
            <v>HIC</v>
          </cell>
          <cell r="G65" t="str">
            <v>HIC</v>
          </cell>
          <cell r="H65" t="str">
            <v>LIC</v>
          </cell>
          <cell r="I65" t="str">
            <v>HIC</v>
          </cell>
          <cell r="J65" t="str">
            <v>No longer ODA</v>
          </cell>
        </row>
        <row r="66">
          <cell r="A66" t="str">
            <v>Syria</v>
          </cell>
          <cell r="B66" t="str">
            <v>LIC</v>
          </cell>
          <cell r="C66" t="str">
            <v>LIC</v>
          </cell>
          <cell r="D66" t="str">
            <v>LIC</v>
          </cell>
          <cell r="E66" t="str">
            <v>LIC</v>
          </cell>
          <cell r="F66" t="str">
            <v>LIC</v>
          </cell>
          <cell r="G66" t="str">
            <v>LIC</v>
          </cell>
          <cell r="H66" t="str">
            <v>LIC</v>
          </cell>
          <cell r="I66" t="str">
            <v>LIC</v>
          </cell>
          <cell r="J66" t="str">
            <v>LIC</v>
          </cell>
        </row>
        <row r="67">
          <cell r="A67" t="str">
            <v>West Bank and Gaza Strip</v>
          </cell>
          <cell r="B67" t="str">
            <v>LMIC</v>
          </cell>
          <cell r="C67" t="str">
            <v>LMIC</v>
          </cell>
          <cell r="D67" t="str">
            <v>LMIC</v>
          </cell>
          <cell r="E67" t="str">
            <v>LMIC</v>
          </cell>
          <cell r="F67" t="str">
            <v>LMIC</v>
          </cell>
          <cell r="G67" t="str">
            <v>LIC</v>
          </cell>
          <cell r="H67" t="str">
            <v>LMIC</v>
          </cell>
          <cell r="I67" t="str">
            <v>LMIC</v>
          </cell>
          <cell r="J67" t="str">
            <v>LMIC</v>
          </cell>
        </row>
        <row r="68">
          <cell r="A68" t="str">
            <v>Yemen</v>
          </cell>
          <cell r="B68" t="str">
            <v>LMIC</v>
          </cell>
          <cell r="C68" t="str">
            <v>LMIC</v>
          </cell>
          <cell r="D68" t="str">
            <v>LMIC</v>
          </cell>
          <cell r="E68" t="str">
            <v>LMIC</v>
          </cell>
          <cell r="F68" t="str">
            <v>LMIC</v>
          </cell>
          <cell r="G68" t="str">
            <v>LMIC</v>
          </cell>
          <cell r="H68" t="str">
            <v>LMIC</v>
          </cell>
          <cell r="I68" t="str">
            <v>LIC</v>
          </cell>
          <cell r="J68" t="str">
            <v>LIC</v>
          </cell>
        </row>
        <row r="69">
          <cell r="A69" t="str">
            <v>South and Central Asia</v>
          </cell>
        </row>
        <row r="70">
          <cell r="A70" t="str">
            <v>Afghanistan</v>
          </cell>
          <cell r="B70" t="str">
            <v>LIC</v>
          </cell>
          <cell r="C70" t="str">
            <v>LIC</v>
          </cell>
          <cell r="D70" t="str">
            <v>LIC</v>
          </cell>
          <cell r="E70" t="str">
            <v>LIC</v>
          </cell>
          <cell r="F70" t="str">
            <v>LIC</v>
          </cell>
          <cell r="G70" t="str">
            <v>LIC</v>
          </cell>
          <cell r="H70" t="str">
            <v>LIC</v>
          </cell>
          <cell r="I70" t="str">
            <v>LIC</v>
          </cell>
          <cell r="J70" t="str">
            <v>LIC</v>
          </cell>
        </row>
        <row r="71">
          <cell r="A71" t="str">
            <v>Armenia</v>
          </cell>
          <cell r="B71" t="str">
            <v>LMIC</v>
          </cell>
          <cell r="C71" t="str">
            <v>LMIC</v>
          </cell>
          <cell r="D71" t="str">
            <v>LMIC</v>
          </cell>
          <cell r="E71" t="str">
            <v>LMIC</v>
          </cell>
          <cell r="F71" t="str">
            <v>LMIC</v>
          </cell>
          <cell r="G71" t="str">
            <v>LMIC</v>
          </cell>
          <cell r="H71" t="str">
            <v>LMIC</v>
          </cell>
          <cell r="I71" t="str">
            <v xml:space="preserve">UMIC </v>
          </cell>
          <cell r="J71" t="str">
            <v>UMIC</v>
          </cell>
        </row>
        <row r="72">
          <cell r="A72" t="str">
            <v>Azerbaijan</v>
          </cell>
          <cell r="B72" t="str">
            <v xml:space="preserve">UMIC </v>
          </cell>
          <cell r="C72" t="str">
            <v xml:space="preserve">UMIC </v>
          </cell>
          <cell r="D72" t="str">
            <v xml:space="preserve">UMIC </v>
          </cell>
          <cell r="E72" t="str">
            <v xml:space="preserve">UMIC </v>
          </cell>
          <cell r="F72" t="str">
            <v xml:space="preserve">UMIC </v>
          </cell>
          <cell r="G72" t="str">
            <v xml:space="preserve">UMIC </v>
          </cell>
          <cell r="H72" t="str">
            <v>UMIC</v>
          </cell>
          <cell r="I72" t="str">
            <v xml:space="preserve">UMIC </v>
          </cell>
          <cell r="J72" t="str">
            <v>UMIC</v>
          </cell>
        </row>
        <row r="73">
          <cell r="A73" t="str">
            <v>Bangladesh</v>
          </cell>
          <cell r="B73" t="str">
            <v>LIC</v>
          </cell>
          <cell r="C73" t="str">
            <v>LIC</v>
          </cell>
          <cell r="D73" t="str">
            <v>LIC</v>
          </cell>
          <cell r="E73" t="str">
            <v>LIC</v>
          </cell>
          <cell r="F73" t="str">
            <v>LMIC</v>
          </cell>
          <cell r="G73" t="str">
            <v>LMIC</v>
          </cell>
          <cell r="H73" t="str">
            <v>LMIC</v>
          </cell>
          <cell r="I73" t="str">
            <v>LMIC</v>
          </cell>
          <cell r="J73" t="str">
            <v>LMIC</v>
          </cell>
        </row>
        <row r="74">
          <cell r="A74" t="str">
            <v>Bhutan</v>
          </cell>
          <cell r="B74" t="str">
            <v>LMIC</v>
          </cell>
          <cell r="C74" t="str">
            <v>LMIC</v>
          </cell>
          <cell r="D74" t="str">
            <v>LMIC</v>
          </cell>
          <cell r="E74" t="str">
            <v>LMIC</v>
          </cell>
          <cell r="F74" t="str">
            <v>LMIC</v>
          </cell>
          <cell r="G74" t="str">
            <v>LMIC</v>
          </cell>
          <cell r="H74" t="str">
            <v>LMIC</v>
          </cell>
          <cell r="I74" t="str">
            <v>LMIC</v>
          </cell>
          <cell r="J74" t="str">
            <v>LMIC</v>
          </cell>
        </row>
        <row r="75">
          <cell r="A75" t="str">
            <v>Burma</v>
          </cell>
          <cell r="B75" t="str">
            <v>LIC</v>
          </cell>
          <cell r="C75" t="str">
            <v>LIC</v>
          </cell>
          <cell r="D75" t="str">
            <v>LMIC</v>
          </cell>
          <cell r="E75" t="str">
            <v>LMIC</v>
          </cell>
          <cell r="F75" t="str">
            <v>LMIC</v>
          </cell>
          <cell r="G75" t="str">
            <v>LMIC</v>
          </cell>
          <cell r="H75" t="str">
            <v>LMIC</v>
          </cell>
          <cell r="I75" t="str">
            <v>LMIC</v>
          </cell>
          <cell r="J75" t="str">
            <v>LMIC</v>
          </cell>
        </row>
        <row r="76">
          <cell r="A76" t="str">
            <v>Georgia</v>
          </cell>
          <cell r="B76" t="str">
            <v>LMIC</v>
          </cell>
          <cell r="C76" t="str">
            <v>LMIC</v>
          </cell>
          <cell r="D76" t="str">
            <v>LMIC</v>
          </cell>
          <cell r="E76" t="str">
            <v xml:space="preserve">UMIC </v>
          </cell>
          <cell r="F76" t="str">
            <v xml:space="preserve">UMIC </v>
          </cell>
          <cell r="G76" t="str">
            <v xml:space="preserve">UMIC </v>
          </cell>
          <cell r="H76" t="str">
            <v>LMIC</v>
          </cell>
          <cell r="I76" t="str">
            <v>LMIC</v>
          </cell>
          <cell r="J76" t="str">
            <v>LMIC</v>
          </cell>
        </row>
        <row r="77">
          <cell r="A77" t="str">
            <v>India</v>
          </cell>
          <cell r="B77" t="str">
            <v>LMIC</v>
          </cell>
          <cell r="C77" t="str">
            <v>LMIC</v>
          </cell>
          <cell r="D77" t="str">
            <v>LMIC</v>
          </cell>
          <cell r="E77" t="str">
            <v>LMIC</v>
          </cell>
          <cell r="F77" t="str">
            <v>LMIC</v>
          </cell>
          <cell r="G77" t="str">
            <v>LMIC</v>
          </cell>
          <cell r="H77" t="str">
            <v>LMIC</v>
          </cell>
          <cell r="I77" t="str">
            <v>LMIC</v>
          </cell>
          <cell r="J77" t="str">
            <v>LMIC</v>
          </cell>
        </row>
        <row r="78">
          <cell r="A78" t="str">
            <v>Kazakhstan</v>
          </cell>
          <cell r="B78" t="str">
            <v xml:space="preserve">UMIC </v>
          </cell>
          <cell r="C78" t="str">
            <v xml:space="preserve">UMIC </v>
          </cell>
          <cell r="D78" t="str">
            <v xml:space="preserve">UMIC </v>
          </cell>
          <cell r="E78" t="str">
            <v xml:space="preserve">UMIC </v>
          </cell>
          <cell r="F78" t="str">
            <v xml:space="preserve">UMIC </v>
          </cell>
          <cell r="G78" t="str">
            <v xml:space="preserve">UMIC </v>
          </cell>
          <cell r="H78" t="str">
            <v>UMIC</v>
          </cell>
          <cell r="I78" t="str">
            <v xml:space="preserve">UMIC </v>
          </cell>
          <cell r="J78" t="str">
            <v>UMIC</v>
          </cell>
        </row>
        <row r="79">
          <cell r="A79" t="str">
            <v>Kyrgyz Republic</v>
          </cell>
          <cell r="B79" t="str">
            <v>LIC</v>
          </cell>
          <cell r="C79" t="str">
            <v>LIC</v>
          </cell>
          <cell r="D79" t="str">
            <v>LMIC</v>
          </cell>
          <cell r="E79" t="str">
            <v>LMIC</v>
          </cell>
          <cell r="F79" t="str">
            <v>LMIC</v>
          </cell>
          <cell r="G79" t="str">
            <v>LMIC</v>
          </cell>
          <cell r="H79" t="str">
            <v>LMIC</v>
          </cell>
          <cell r="I79" t="str">
            <v>LMIC</v>
          </cell>
          <cell r="J79" t="str">
            <v>LMIC</v>
          </cell>
        </row>
        <row r="80">
          <cell r="A80" t="str">
            <v>Maldives</v>
          </cell>
          <cell r="B80" t="str">
            <v xml:space="preserve">UMIC </v>
          </cell>
          <cell r="C80" t="str">
            <v xml:space="preserve">UMIC </v>
          </cell>
          <cell r="D80" t="str">
            <v xml:space="preserve">UMIC </v>
          </cell>
          <cell r="E80" t="str">
            <v xml:space="preserve">UMIC </v>
          </cell>
          <cell r="F80" t="str">
            <v xml:space="preserve">UMIC </v>
          </cell>
          <cell r="G80" t="str">
            <v xml:space="preserve">UMIC </v>
          </cell>
          <cell r="H80" t="str">
            <v>UMIC</v>
          </cell>
          <cell r="I80" t="str">
            <v xml:space="preserve">UMIC </v>
          </cell>
          <cell r="J80" t="str">
            <v>UMIC</v>
          </cell>
        </row>
        <row r="81">
          <cell r="A81" t="str">
            <v>Nepal</v>
          </cell>
          <cell r="B81" t="str">
            <v>LIC</v>
          </cell>
          <cell r="C81" t="str">
            <v>LIC</v>
          </cell>
          <cell r="D81" t="str">
            <v>LIC</v>
          </cell>
          <cell r="E81" t="str">
            <v>LIC</v>
          </cell>
          <cell r="F81" t="str">
            <v>LIC</v>
          </cell>
          <cell r="G81" t="str">
            <v>LIC</v>
          </cell>
          <cell r="H81" t="str">
            <v>LIC</v>
          </cell>
          <cell r="I81" t="str">
            <v>LIC</v>
          </cell>
          <cell r="J81" t="str">
            <v>LIC</v>
          </cell>
        </row>
        <row r="82">
          <cell r="A82" t="str">
            <v>Pakistan</v>
          </cell>
          <cell r="B82" t="str">
            <v>LMIC</v>
          </cell>
          <cell r="C82" t="str">
            <v>LMIC</v>
          </cell>
          <cell r="D82" t="str">
            <v>LMIC</v>
          </cell>
          <cell r="E82" t="str">
            <v>LMIC</v>
          </cell>
          <cell r="F82" t="str">
            <v>LMIC</v>
          </cell>
          <cell r="G82" t="str">
            <v>LMIC</v>
          </cell>
          <cell r="H82" t="str">
            <v>LMIC</v>
          </cell>
          <cell r="I82" t="str">
            <v>LMIC</v>
          </cell>
          <cell r="J82" t="str">
            <v>LMIC</v>
          </cell>
        </row>
        <row r="83">
          <cell r="A83" t="str">
            <v>Sri Lanka</v>
          </cell>
          <cell r="B83" t="str">
            <v>LMIC</v>
          </cell>
          <cell r="C83" t="str">
            <v>LMIC</v>
          </cell>
          <cell r="D83" t="str">
            <v>LMIC</v>
          </cell>
          <cell r="E83" t="str">
            <v>LMIC</v>
          </cell>
          <cell r="F83" t="str">
            <v>LMIC</v>
          </cell>
          <cell r="G83" t="str">
            <v>LMIC</v>
          </cell>
          <cell r="H83" t="str">
            <v>LMIC</v>
          </cell>
          <cell r="I83" t="str">
            <v>LMIC</v>
          </cell>
          <cell r="J83" t="str">
            <v>LMIC</v>
          </cell>
        </row>
        <row r="84">
          <cell r="A84" t="str">
            <v>Tajikistan</v>
          </cell>
          <cell r="B84" t="str">
            <v>LIC</v>
          </cell>
          <cell r="C84" t="str">
            <v>LIC</v>
          </cell>
          <cell r="D84" t="str">
            <v>LMIC</v>
          </cell>
          <cell r="E84" t="str">
            <v>LMIC</v>
          </cell>
          <cell r="F84" t="str">
            <v>LMIC</v>
          </cell>
          <cell r="G84" t="str">
            <v>LMIC</v>
          </cell>
          <cell r="H84" t="str">
            <v>LMIC</v>
          </cell>
          <cell r="I84" t="str">
            <v>LIC</v>
          </cell>
          <cell r="J84" t="str">
            <v>LIC</v>
          </cell>
        </row>
        <row r="85">
          <cell r="A85" t="str">
            <v>Turkmenistan</v>
          </cell>
          <cell r="B85" t="str">
            <v xml:space="preserve">UMIC </v>
          </cell>
          <cell r="C85" t="str">
            <v xml:space="preserve">UMIC </v>
          </cell>
          <cell r="D85" t="str">
            <v xml:space="preserve">UMIC </v>
          </cell>
          <cell r="E85" t="str">
            <v xml:space="preserve">UMIC </v>
          </cell>
          <cell r="F85" t="str">
            <v xml:space="preserve">UMIC </v>
          </cell>
          <cell r="G85" t="str">
            <v xml:space="preserve">UMIC </v>
          </cell>
          <cell r="H85" t="str">
            <v>UMIC</v>
          </cell>
          <cell r="I85" t="str">
            <v xml:space="preserve">UMIC </v>
          </cell>
          <cell r="J85" t="str">
            <v>UMIC</v>
          </cell>
        </row>
        <row r="86">
          <cell r="A86" t="str">
            <v>Uzbekistan</v>
          </cell>
          <cell r="B86" t="str">
            <v>LMIC</v>
          </cell>
          <cell r="C86" t="str">
            <v>LMIC</v>
          </cell>
          <cell r="D86" t="str">
            <v>LMIC</v>
          </cell>
          <cell r="E86" t="str">
            <v>LMIC</v>
          </cell>
          <cell r="F86" t="str">
            <v>LMIC</v>
          </cell>
          <cell r="G86" t="str">
            <v>LMIC</v>
          </cell>
          <cell r="H86" t="str">
            <v>LMIC</v>
          </cell>
          <cell r="I86" t="str">
            <v>LMIC</v>
          </cell>
          <cell r="J86" t="str">
            <v>LMIC</v>
          </cell>
        </row>
        <row r="87">
          <cell r="A87" t="str">
            <v>Far East Asia</v>
          </cell>
        </row>
        <row r="88">
          <cell r="A88" t="str">
            <v>Cambodia</v>
          </cell>
          <cell r="B88" t="str">
            <v>LIC</v>
          </cell>
          <cell r="C88" t="str">
            <v>LIC</v>
          </cell>
          <cell r="D88" t="str">
            <v>LIC</v>
          </cell>
          <cell r="E88" t="str">
            <v>LIC</v>
          </cell>
          <cell r="F88" t="str">
            <v>LIC</v>
          </cell>
          <cell r="G88" t="str">
            <v>LMIC</v>
          </cell>
          <cell r="H88" t="str">
            <v>LMIC</v>
          </cell>
          <cell r="I88" t="str">
            <v>LMIC</v>
          </cell>
          <cell r="J88" t="str">
            <v>LMIC</v>
          </cell>
        </row>
        <row r="89">
          <cell r="A89" t="str">
            <v>China</v>
          </cell>
          <cell r="B89" t="str">
            <v xml:space="preserve">UMIC </v>
          </cell>
          <cell r="C89" t="str">
            <v xml:space="preserve">UMIC </v>
          </cell>
          <cell r="D89" t="str">
            <v xml:space="preserve">UMIC </v>
          </cell>
          <cell r="E89" t="str">
            <v xml:space="preserve">UMIC </v>
          </cell>
          <cell r="F89" t="str">
            <v xml:space="preserve">UMIC </v>
          </cell>
          <cell r="G89" t="str">
            <v xml:space="preserve">UMIC </v>
          </cell>
          <cell r="H89" t="str">
            <v>UMIC</v>
          </cell>
          <cell r="I89" t="str">
            <v xml:space="preserve">UMIC </v>
          </cell>
          <cell r="J89" t="str">
            <v>UMIC</v>
          </cell>
        </row>
        <row r="90">
          <cell r="A90" t="str">
            <v>Indonesia</v>
          </cell>
          <cell r="B90" t="str">
            <v>LMIC</v>
          </cell>
          <cell r="C90" t="str">
            <v>LMIC</v>
          </cell>
          <cell r="D90" t="str">
            <v>LMIC</v>
          </cell>
          <cell r="E90" t="str">
            <v>LMIC</v>
          </cell>
          <cell r="F90" t="str">
            <v>LMIC</v>
          </cell>
          <cell r="G90" t="str">
            <v>LMIC</v>
          </cell>
          <cell r="H90" t="str">
            <v>LMIC</v>
          </cell>
          <cell r="I90" t="str">
            <v>LMIC</v>
          </cell>
          <cell r="J90" t="str">
            <v>LMIC</v>
          </cell>
        </row>
        <row r="91">
          <cell r="A91" t="str">
            <v>Democratic People's Republic of Korea</v>
          </cell>
          <cell r="B91" t="str">
            <v>LIC</v>
          </cell>
          <cell r="C91" t="str">
            <v>LIC</v>
          </cell>
          <cell r="D91" t="str">
            <v>LIC</v>
          </cell>
          <cell r="E91" t="str">
            <v>LIC</v>
          </cell>
          <cell r="F91" t="str">
            <v>LIC</v>
          </cell>
          <cell r="G91" t="str">
            <v>LIC</v>
          </cell>
          <cell r="H91" t="str">
            <v>LIC</v>
          </cell>
          <cell r="I91" t="str">
            <v>LIC</v>
          </cell>
          <cell r="J91" t="str">
            <v>LIC</v>
          </cell>
        </row>
        <row r="92">
          <cell r="A92" t="str">
            <v>Lao People's Democratic Republic</v>
          </cell>
          <cell r="B92" t="str">
            <v>LIC</v>
          </cell>
          <cell r="C92" t="str">
            <v>LMIC</v>
          </cell>
          <cell r="D92" t="str">
            <v>LMIC</v>
          </cell>
          <cell r="E92" t="str">
            <v>LMIC</v>
          </cell>
          <cell r="F92" t="str">
            <v>LMIC</v>
          </cell>
          <cell r="G92" t="str">
            <v>LMIC</v>
          </cell>
          <cell r="H92" t="str">
            <v>LMIC</v>
          </cell>
          <cell r="I92" t="str">
            <v>LMIC</v>
          </cell>
          <cell r="J92" t="str">
            <v>LMIC</v>
          </cell>
        </row>
        <row r="93">
          <cell r="A93" t="str">
            <v>Malaysia</v>
          </cell>
          <cell r="B93" t="str">
            <v xml:space="preserve">UMIC </v>
          </cell>
          <cell r="C93" t="str">
            <v xml:space="preserve">UMIC </v>
          </cell>
          <cell r="D93" t="str">
            <v xml:space="preserve">UMIC </v>
          </cell>
          <cell r="E93" t="str">
            <v xml:space="preserve">UMIC </v>
          </cell>
          <cell r="F93" t="str">
            <v xml:space="preserve">UMIC </v>
          </cell>
          <cell r="G93" t="str">
            <v xml:space="preserve">UMIC </v>
          </cell>
          <cell r="H93" t="str">
            <v>UMIC</v>
          </cell>
          <cell r="I93" t="str">
            <v xml:space="preserve">UMIC </v>
          </cell>
          <cell r="J93" t="str">
            <v>UMIC</v>
          </cell>
        </row>
        <row r="94">
          <cell r="A94" t="str">
            <v>Mongolia</v>
          </cell>
          <cell r="B94" t="str">
            <v>LMIC</v>
          </cell>
          <cell r="C94" t="str">
            <v>LMIC</v>
          </cell>
          <cell r="D94" t="str">
            <v>LMIC</v>
          </cell>
          <cell r="E94" t="str">
            <v xml:space="preserve">UMIC </v>
          </cell>
          <cell r="F94" t="str">
            <v xml:space="preserve">UMIC </v>
          </cell>
          <cell r="G94" t="str">
            <v>LMIC</v>
          </cell>
          <cell r="H94" t="str">
            <v>LMIC</v>
          </cell>
          <cell r="I94" t="str">
            <v>LMIC</v>
          </cell>
          <cell r="J94" t="str">
            <v>LMIC</v>
          </cell>
        </row>
        <row r="95">
          <cell r="A95" t="str">
            <v>Philippines</v>
          </cell>
          <cell r="B95" t="str">
            <v>LMIC</v>
          </cell>
          <cell r="C95" t="str">
            <v>LMIC</v>
          </cell>
          <cell r="D95" t="str">
            <v>LMIC</v>
          </cell>
          <cell r="E95" t="str">
            <v>LMIC</v>
          </cell>
          <cell r="F95" t="str">
            <v>LMIC</v>
          </cell>
          <cell r="G95" t="str">
            <v>LMIC</v>
          </cell>
          <cell r="H95" t="str">
            <v>LMIC</v>
          </cell>
          <cell r="I95" t="str">
            <v>LMIC</v>
          </cell>
          <cell r="J95" t="str">
            <v>LMIC</v>
          </cell>
        </row>
        <row r="96">
          <cell r="A96" t="str">
            <v>Thailand</v>
          </cell>
          <cell r="B96" t="str">
            <v xml:space="preserve">UMIC </v>
          </cell>
          <cell r="C96" t="str">
            <v xml:space="preserve">UMIC </v>
          </cell>
          <cell r="D96" t="str">
            <v xml:space="preserve">UMIC </v>
          </cell>
          <cell r="E96" t="str">
            <v xml:space="preserve">UMIC </v>
          </cell>
          <cell r="F96" t="str">
            <v xml:space="preserve">UMIC </v>
          </cell>
          <cell r="G96" t="str">
            <v xml:space="preserve">UMIC </v>
          </cell>
          <cell r="H96" t="str">
            <v>UMIC</v>
          </cell>
          <cell r="I96" t="str">
            <v xml:space="preserve">UMIC </v>
          </cell>
          <cell r="J96" t="str">
            <v>UMIC</v>
          </cell>
        </row>
        <row r="97">
          <cell r="A97" t="str">
            <v>Timor-Leste</v>
          </cell>
          <cell r="B97" t="str">
            <v>LMIC</v>
          </cell>
          <cell r="C97" t="str">
            <v>LMIC</v>
          </cell>
          <cell r="D97" t="str">
            <v xml:space="preserve">UMIC </v>
          </cell>
          <cell r="E97" t="str">
            <v>LMIC</v>
          </cell>
          <cell r="F97" t="str">
            <v>LMIC</v>
          </cell>
          <cell r="G97" t="str">
            <v>LMIC</v>
          </cell>
          <cell r="H97" t="str">
            <v>LIC</v>
          </cell>
          <cell r="I97" t="str">
            <v>LMIC</v>
          </cell>
          <cell r="J97" t="str">
            <v>LMIC</v>
          </cell>
        </row>
        <row r="98">
          <cell r="A98" t="str">
            <v>Vietnam</v>
          </cell>
          <cell r="B98" t="str">
            <v>LMIC</v>
          </cell>
          <cell r="C98" t="str">
            <v>LMIC</v>
          </cell>
          <cell r="D98" t="str">
            <v>LMIC</v>
          </cell>
          <cell r="E98" t="str">
            <v>LMIC</v>
          </cell>
          <cell r="F98" t="str">
            <v>LMIC</v>
          </cell>
          <cell r="G98" t="str">
            <v>LMIC</v>
          </cell>
          <cell r="H98" t="str">
            <v>LMIC</v>
          </cell>
          <cell r="I98" t="str">
            <v>LMIC</v>
          </cell>
          <cell r="J98" t="str">
            <v>LMIC</v>
          </cell>
        </row>
        <row r="99">
          <cell r="A99" t="str">
            <v>Latin America and the Caribbean</v>
          </cell>
        </row>
        <row r="100">
          <cell r="A100" t="str">
            <v>Anguilla</v>
          </cell>
        </row>
        <row r="101">
          <cell r="A101" t="str">
            <v>Antigua and Barbuda</v>
          </cell>
          <cell r="B101" t="str">
            <v>HIC</v>
          </cell>
          <cell r="C101" t="str">
            <v xml:space="preserve">UMIC </v>
          </cell>
          <cell r="D101" t="str">
            <v>HIC</v>
          </cell>
          <cell r="E101" t="str">
            <v>HIC</v>
          </cell>
          <cell r="F101" t="str">
            <v>HIC</v>
          </cell>
          <cell r="G101" t="str">
            <v>HIC</v>
          </cell>
          <cell r="H101" t="str">
            <v>HIC</v>
          </cell>
          <cell r="I101" t="str">
            <v>HIC</v>
          </cell>
          <cell r="J101" t="str">
            <v>HIC</v>
          </cell>
        </row>
        <row r="102">
          <cell r="A102" t="str">
            <v>Barbados</v>
          </cell>
          <cell r="B102" t="str">
            <v>HIC</v>
          </cell>
          <cell r="C102" t="str">
            <v>HIC</v>
          </cell>
          <cell r="D102" t="str">
            <v>HIC</v>
          </cell>
          <cell r="E102" t="str">
            <v>HIC</v>
          </cell>
          <cell r="F102" t="str">
            <v>HIC</v>
          </cell>
          <cell r="G102" t="str">
            <v>HIC</v>
          </cell>
          <cell r="H102" t="str">
            <v>HIC</v>
          </cell>
          <cell r="I102" t="str">
            <v>HIC</v>
          </cell>
          <cell r="J102" t="str">
            <v>HIC</v>
          </cell>
        </row>
        <row r="103">
          <cell r="A103" t="str">
            <v>Belize</v>
          </cell>
          <cell r="B103" t="str">
            <v xml:space="preserve">UMIC </v>
          </cell>
          <cell r="C103" t="str">
            <v xml:space="preserve">UMIC </v>
          </cell>
          <cell r="D103" t="str">
            <v xml:space="preserve">UMIC </v>
          </cell>
          <cell r="E103" t="str">
            <v xml:space="preserve">UMIC </v>
          </cell>
          <cell r="F103" t="str">
            <v xml:space="preserve">UMIC </v>
          </cell>
          <cell r="G103" t="str">
            <v xml:space="preserve">UMIC </v>
          </cell>
          <cell r="H103" t="str">
            <v>UMIC</v>
          </cell>
          <cell r="I103" t="str">
            <v xml:space="preserve">UMIC </v>
          </cell>
          <cell r="J103" t="str">
            <v>UMIC</v>
          </cell>
        </row>
        <row r="104">
          <cell r="A104" t="str">
            <v>Costa Rica</v>
          </cell>
          <cell r="B104" t="str">
            <v xml:space="preserve">UMIC </v>
          </cell>
          <cell r="C104" t="str">
            <v xml:space="preserve">UMIC </v>
          </cell>
          <cell r="D104" t="str">
            <v xml:space="preserve">UMIC </v>
          </cell>
          <cell r="E104" t="str">
            <v xml:space="preserve">UMIC </v>
          </cell>
          <cell r="F104" t="str">
            <v xml:space="preserve">UMIC </v>
          </cell>
          <cell r="G104" t="str">
            <v xml:space="preserve">UMIC </v>
          </cell>
          <cell r="H104" t="str">
            <v>UMIC</v>
          </cell>
          <cell r="I104" t="str">
            <v xml:space="preserve">UMIC </v>
          </cell>
          <cell r="J104" t="str">
            <v>UMIC</v>
          </cell>
        </row>
        <row r="105">
          <cell r="A105" t="str">
            <v>Cuba</v>
          </cell>
          <cell r="B105" t="str">
            <v xml:space="preserve">UMIC </v>
          </cell>
          <cell r="C105" t="str">
            <v xml:space="preserve">UMIC </v>
          </cell>
          <cell r="D105" t="str">
            <v>LIC</v>
          </cell>
          <cell r="E105" t="str">
            <v>LIC</v>
          </cell>
          <cell r="F105" t="str">
            <v>LIC</v>
          </cell>
          <cell r="G105" t="str">
            <v>LIC</v>
          </cell>
          <cell r="H105" t="str">
            <v>LIC</v>
          </cell>
          <cell r="I105" t="str">
            <v xml:space="preserve">UMIC </v>
          </cell>
          <cell r="J105" t="str">
            <v>UMIC</v>
          </cell>
        </row>
        <row r="106">
          <cell r="A106" t="str">
            <v>Dominica</v>
          </cell>
          <cell r="B106" t="str">
            <v xml:space="preserve">UMIC </v>
          </cell>
          <cell r="C106" t="str">
            <v xml:space="preserve">UMIC </v>
          </cell>
          <cell r="D106" t="str">
            <v xml:space="preserve">UMIC </v>
          </cell>
          <cell r="E106" t="str">
            <v xml:space="preserve">UMIC </v>
          </cell>
          <cell r="F106" t="str">
            <v xml:space="preserve">UMIC </v>
          </cell>
          <cell r="G106" t="str">
            <v xml:space="preserve">UMIC </v>
          </cell>
          <cell r="H106" t="str">
            <v>UMIC</v>
          </cell>
          <cell r="I106" t="str">
            <v xml:space="preserve">UMIC </v>
          </cell>
          <cell r="J106" t="str">
            <v>UMIC</v>
          </cell>
        </row>
        <row r="107">
          <cell r="A107" t="str">
            <v>Dominican Republic</v>
          </cell>
          <cell r="B107" t="str">
            <v xml:space="preserve">UMIC </v>
          </cell>
          <cell r="C107" t="str">
            <v xml:space="preserve">UMIC </v>
          </cell>
          <cell r="D107" t="str">
            <v xml:space="preserve">UMIC </v>
          </cell>
          <cell r="E107" t="str">
            <v xml:space="preserve">UMIC </v>
          </cell>
          <cell r="F107" t="str">
            <v xml:space="preserve">UMIC </v>
          </cell>
          <cell r="G107" t="str">
            <v xml:space="preserve">UMIC </v>
          </cell>
          <cell r="H107" t="str">
            <v>UMIC</v>
          </cell>
          <cell r="I107" t="str">
            <v xml:space="preserve">UMIC </v>
          </cell>
          <cell r="J107" t="str">
            <v>UMIC</v>
          </cell>
        </row>
        <row r="108">
          <cell r="A108" t="str">
            <v>El Salvador</v>
          </cell>
          <cell r="B108" t="str">
            <v>LMIC</v>
          </cell>
          <cell r="C108" t="str">
            <v>LMIC</v>
          </cell>
          <cell r="D108" t="str">
            <v>LMIC</v>
          </cell>
          <cell r="E108" t="str">
            <v>LMIC</v>
          </cell>
          <cell r="F108" t="str">
            <v>LMIC</v>
          </cell>
          <cell r="G108" t="str">
            <v>LMIC</v>
          </cell>
          <cell r="H108" t="str">
            <v>LMIC</v>
          </cell>
          <cell r="I108" t="str">
            <v>LMIC</v>
          </cell>
          <cell r="J108" t="str">
            <v>LMIC</v>
          </cell>
        </row>
        <row r="109">
          <cell r="A109" t="str">
            <v>Grenada</v>
          </cell>
          <cell r="B109" t="str">
            <v xml:space="preserve">UMIC </v>
          </cell>
          <cell r="C109" t="str">
            <v xml:space="preserve">UMIC </v>
          </cell>
          <cell r="D109" t="str">
            <v xml:space="preserve">UMIC </v>
          </cell>
          <cell r="E109" t="str">
            <v xml:space="preserve">UMIC </v>
          </cell>
          <cell r="F109" t="str">
            <v xml:space="preserve">UMIC </v>
          </cell>
          <cell r="G109" t="str">
            <v xml:space="preserve">UMIC </v>
          </cell>
          <cell r="H109" t="str">
            <v>UMIC</v>
          </cell>
          <cell r="I109" t="str">
            <v xml:space="preserve">UMIC </v>
          </cell>
          <cell r="J109" t="str">
            <v>UMIC</v>
          </cell>
        </row>
        <row r="110">
          <cell r="A110" t="str">
            <v>Guatemala</v>
          </cell>
          <cell r="B110" t="str">
            <v>LMIC</v>
          </cell>
          <cell r="C110" t="str">
            <v>LMIC</v>
          </cell>
          <cell r="D110" t="str">
            <v>LMIC</v>
          </cell>
          <cell r="E110" t="str">
            <v>LMIC</v>
          </cell>
          <cell r="F110" t="str">
            <v>LMIC</v>
          </cell>
          <cell r="G110" t="str">
            <v>LMIC</v>
          </cell>
          <cell r="H110" t="str">
            <v>LMIC</v>
          </cell>
          <cell r="I110" t="str">
            <v xml:space="preserve">UMIC </v>
          </cell>
          <cell r="J110" t="str">
            <v>UMIC</v>
          </cell>
        </row>
        <row r="111">
          <cell r="A111" t="str">
            <v>Haiti</v>
          </cell>
          <cell r="B111" t="str">
            <v>LIC</v>
          </cell>
          <cell r="C111" t="str">
            <v>LIC</v>
          </cell>
          <cell r="D111" t="str">
            <v>LIC</v>
          </cell>
          <cell r="E111" t="str">
            <v>LIC</v>
          </cell>
          <cell r="F111" t="str">
            <v>LIC</v>
          </cell>
          <cell r="G111" t="str">
            <v>LIC</v>
          </cell>
          <cell r="H111" t="str">
            <v>LIC</v>
          </cell>
          <cell r="I111" t="str">
            <v>LIC</v>
          </cell>
          <cell r="J111" t="str">
            <v>LIC</v>
          </cell>
        </row>
        <row r="112">
          <cell r="A112" t="str">
            <v>Honduras</v>
          </cell>
          <cell r="B112" t="str">
            <v>LMIC</v>
          </cell>
          <cell r="C112" t="str">
            <v>LMIC</v>
          </cell>
          <cell r="D112" t="str">
            <v>LMIC</v>
          </cell>
          <cell r="E112" t="str">
            <v>LMIC</v>
          </cell>
          <cell r="F112" t="str">
            <v>LMIC</v>
          </cell>
          <cell r="G112" t="str">
            <v>LMIC</v>
          </cell>
          <cell r="H112" t="str">
            <v>LMIC</v>
          </cell>
          <cell r="I112" t="str">
            <v>LMIC</v>
          </cell>
          <cell r="J112" t="str">
            <v>LMIC</v>
          </cell>
        </row>
        <row r="113">
          <cell r="A113" t="str">
            <v>Jamaica</v>
          </cell>
          <cell r="B113" t="str">
            <v xml:space="preserve">UMIC </v>
          </cell>
          <cell r="C113" t="str">
            <v xml:space="preserve">UMIC </v>
          </cell>
          <cell r="D113" t="str">
            <v xml:space="preserve">UMIC </v>
          </cell>
          <cell r="E113" t="str">
            <v xml:space="preserve">UMIC </v>
          </cell>
          <cell r="F113" t="str">
            <v xml:space="preserve">UMIC </v>
          </cell>
          <cell r="G113" t="str">
            <v xml:space="preserve">UMIC </v>
          </cell>
          <cell r="H113" t="str">
            <v>UMIC</v>
          </cell>
          <cell r="I113" t="str">
            <v xml:space="preserve">UMIC </v>
          </cell>
          <cell r="J113" t="str">
            <v>UMIC</v>
          </cell>
        </row>
        <row r="114">
          <cell r="A114" t="str">
            <v>Mexico</v>
          </cell>
          <cell r="B114" t="str">
            <v xml:space="preserve">UMIC </v>
          </cell>
          <cell r="C114" t="str">
            <v xml:space="preserve">UMIC </v>
          </cell>
          <cell r="D114" t="str">
            <v xml:space="preserve">UMIC </v>
          </cell>
          <cell r="E114" t="str">
            <v xml:space="preserve">UMIC </v>
          </cell>
          <cell r="F114" t="str">
            <v xml:space="preserve">UMIC </v>
          </cell>
          <cell r="G114" t="str">
            <v xml:space="preserve">UMIC </v>
          </cell>
          <cell r="H114" t="str">
            <v>UMIC</v>
          </cell>
          <cell r="I114" t="str">
            <v xml:space="preserve">UMIC </v>
          </cell>
          <cell r="J114" t="str">
            <v>UMIC</v>
          </cell>
        </row>
        <row r="115">
          <cell r="A115" t="str">
            <v>Montserrat</v>
          </cell>
        </row>
        <row r="116">
          <cell r="A116" t="str">
            <v>Nicaragua</v>
          </cell>
          <cell r="B116" t="str">
            <v>LMIC</v>
          </cell>
          <cell r="C116" t="str">
            <v>LMIC</v>
          </cell>
          <cell r="D116" t="str">
            <v>LMIC</v>
          </cell>
          <cell r="E116" t="str">
            <v>LMIC</v>
          </cell>
          <cell r="F116" t="str">
            <v>LMIC</v>
          </cell>
          <cell r="G116" t="str">
            <v>LMIC</v>
          </cell>
          <cell r="H116" t="str">
            <v>LMIC</v>
          </cell>
          <cell r="I116" t="str">
            <v>LMIC</v>
          </cell>
          <cell r="J116" t="str">
            <v>LMIC</v>
          </cell>
        </row>
        <row r="117">
          <cell r="A117" t="str">
            <v>Panama</v>
          </cell>
          <cell r="B117" t="str">
            <v xml:space="preserve">UMIC </v>
          </cell>
          <cell r="C117" t="str">
            <v xml:space="preserve">UMIC </v>
          </cell>
          <cell r="D117" t="str">
            <v xml:space="preserve">UMIC </v>
          </cell>
          <cell r="E117" t="str">
            <v xml:space="preserve">UMIC </v>
          </cell>
          <cell r="F117" t="str">
            <v xml:space="preserve">UMIC </v>
          </cell>
          <cell r="G117" t="str">
            <v xml:space="preserve">UMIC </v>
          </cell>
          <cell r="H117" t="str">
            <v>UMIC</v>
          </cell>
          <cell r="I117" t="str">
            <v>HIC</v>
          </cell>
          <cell r="J117" t="str">
            <v>HIC</v>
          </cell>
        </row>
        <row r="118">
          <cell r="A118" t="str">
            <v>Saint Kitts and Nevis</v>
          </cell>
          <cell r="B118" t="str">
            <v>HIC</v>
          </cell>
          <cell r="C118" t="str">
            <v>HIC</v>
          </cell>
          <cell r="D118" t="str">
            <v>HIC</v>
          </cell>
          <cell r="E118" t="str">
            <v>HIC</v>
          </cell>
          <cell r="F118" t="str">
            <v>HIC</v>
          </cell>
          <cell r="G118" t="str">
            <v>HIC</v>
          </cell>
          <cell r="H118" t="str">
            <v>HIC</v>
          </cell>
          <cell r="I118" t="str">
            <v>HIC</v>
          </cell>
          <cell r="J118" t="str">
            <v>HIC</v>
          </cell>
        </row>
        <row r="119">
          <cell r="A119" t="str">
            <v>Saint Lucia</v>
          </cell>
          <cell r="B119" t="str">
            <v xml:space="preserve">UMIC </v>
          </cell>
          <cell r="C119" t="str">
            <v xml:space="preserve">UMIC </v>
          </cell>
          <cell r="D119" t="str">
            <v xml:space="preserve">UMIC </v>
          </cell>
          <cell r="E119" t="str">
            <v xml:space="preserve">UMIC </v>
          </cell>
          <cell r="F119" t="str">
            <v xml:space="preserve">UMIC </v>
          </cell>
          <cell r="G119" t="str">
            <v xml:space="preserve">UMIC </v>
          </cell>
          <cell r="H119" t="str">
            <v>UMIC</v>
          </cell>
          <cell r="I119" t="str">
            <v xml:space="preserve">UMIC </v>
          </cell>
          <cell r="J119" t="str">
            <v>UMIC</v>
          </cell>
        </row>
        <row r="120">
          <cell r="A120" t="str">
            <v>Saint Vincent and the Grenadines</v>
          </cell>
          <cell r="B120" t="str">
            <v xml:space="preserve">UMIC </v>
          </cell>
          <cell r="C120" t="str">
            <v xml:space="preserve">UMIC </v>
          </cell>
          <cell r="D120" t="str">
            <v xml:space="preserve">UMIC </v>
          </cell>
          <cell r="E120" t="str">
            <v xml:space="preserve">UMIC </v>
          </cell>
          <cell r="F120" t="str">
            <v xml:space="preserve">UMIC </v>
          </cell>
          <cell r="G120" t="str">
            <v xml:space="preserve">UMIC </v>
          </cell>
          <cell r="H120" t="str">
            <v>UMIC</v>
          </cell>
          <cell r="I120" t="str">
            <v xml:space="preserve">UMIC </v>
          </cell>
          <cell r="J120" t="str">
            <v>UMIC</v>
          </cell>
        </row>
        <row r="121">
          <cell r="A121" t="str">
            <v>Trinidad and Tobago</v>
          </cell>
          <cell r="B121" t="str">
            <v>HIC</v>
          </cell>
          <cell r="C121" t="str">
            <v>HIC</v>
          </cell>
          <cell r="D121" t="str">
            <v>HIC</v>
          </cell>
          <cell r="E121" t="str">
            <v>HIC</v>
          </cell>
          <cell r="F121" t="str">
            <v>HIC</v>
          </cell>
          <cell r="G121" t="str">
            <v>HIC</v>
          </cell>
          <cell r="H121" t="str">
            <v>HIC</v>
          </cell>
          <cell r="I121" t="str">
            <v>HIC</v>
          </cell>
          <cell r="J121" t="str">
            <v>HIC</v>
          </cell>
        </row>
        <row r="122">
          <cell r="A122" t="str">
            <v>South America</v>
          </cell>
        </row>
        <row r="123">
          <cell r="A123" t="str">
            <v>Argentina</v>
          </cell>
          <cell r="B123" t="str">
            <v xml:space="preserve">UMIC </v>
          </cell>
          <cell r="C123" t="str">
            <v xml:space="preserve">UMIC </v>
          </cell>
          <cell r="D123" t="str">
            <v xml:space="preserve">UMIC </v>
          </cell>
          <cell r="E123" t="str">
            <v>HIC</v>
          </cell>
          <cell r="F123" t="str">
            <v xml:space="preserve">UMIC </v>
          </cell>
          <cell r="G123" t="str">
            <v xml:space="preserve">UMIC </v>
          </cell>
          <cell r="H123" t="str">
            <v>UMIC</v>
          </cell>
          <cell r="I123" t="str">
            <v>HIC</v>
          </cell>
          <cell r="J123" t="str">
            <v>HIC</v>
          </cell>
        </row>
        <row r="124">
          <cell r="A124" t="str">
            <v>Bolivia</v>
          </cell>
          <cell r="B124" t="str">
            <v>LMIC</v>
          </cell>
          <cell r="C124" t="str">
            <v>LMIC</v>
          </cell>
          <cell r="D124" t="str">
            <v>LMIC</v>
          </cell>
          <cell r="E124" t="str">
            <v>LMIC</v>
          </cell>
          <cell r="F124" t="str">
            <v>LMIC</v>
          </cell>
          <cell r="G124" t="str">
            <v>LMIC</v>
          </cell>
          <cell r="H124" t="str">
            <v>LMIC</v>
          </cell>
          <cell r="I124" t="str">
            <v>LMIC</v>
          </cell>
          <cell r="J124" t="str">
            <v>LMIC</v>
          </cell>
        </row>
        <row r="125">
          <cell r="A125" t="str">
            <v>Brazil</v>
          </cell>
          <cell r="B125" t="str">
            <v xml:space="preserve">UMIC </v>
          </cell>
          <cell r="C125" t="str">
            <v xml:space="preserve">UMIC </v>
          </cell>
          <cell r="D125" t="str">
            <v xml:space="preserve">UMIC </v>
          </cell>
          <cell r="E125" t="str">
            <v xml:space="preserve">UMIC </v>
          </cell>
          <cell r="F125" t="str">
            <v xml:space="preserve">UMIC </v>
          </cell>
          <cell r="G125" t="str">
            <v xml:space="preserve">UMIC </v>
          </cell>
          <cell r="H125" t="str">
            <v>UMIC</v>
          </cell>
          <cell r="I125" t="str">
            <v xml:space="preserve">UMIC </v>
          </cell>
          <cell r="J125" t="str">
            <v>UMIC</v>
          </cell>
        </row>
        <row r="126">
          <cell r="A126" t="str">
            <v>Chile</v>
          </cell>
          <cell r="B126" t="str">
            <v xml:space="preserve">UMIC </v>
          </cell>
          <cell r="C126" t="str">
            <v xml:space="preserve">UMIC </v>
          </cell>
          <cell r="D126" t="str">
            <v>HIC</v>
          </cell>
          <cell r="E126" t="str">
            <v>HIC</v>
          </cell>
          <cell r="F126" t="str">
            <v>HIC</v>
          </cell>
          <cell r="G126" t="str">
            <v>HIC</v>
          </cell>
          <cell r="H126" t="str">
            <v>HIC</v>
          </cell>
          <cell r="I126" t="str">
            <v>HIC</v>
          </cell>
          <cell r="J126" t="str">
            <v>No longer ODA</v>
          </cell>
        </row>
        <row r="127">
          <cell r="A127" t="str">
            <v>Colombia</v>
          </cell>
          <cell r="B127" t="str">
            <v xml:space="preserve">UMIC </v>
          </cell>
          <cell r="C127" t="str">
            <v xml:space="preserve">UMIC </v>
          </cell>
          <cell r="D127" t="str">
            <v xml:space="preserve">UMIC </v>
          </cell>
          <cell r="E127" t="str">
            <v xml:space="preserve">UMIC </v>
          </cell>
          <cell r="F127" t="str">
            <v xml:space="preserve">UMIC </v>
          </cell>
          <cell r="G127" t="str">
            <v xml:space="preserve">UMIC </v>
          </cell>
          <cell r="H127" t="str">
            <v>UMIC</v>
          </cell>
          <cell r="I127" t="str">
            <v xml:space="preserve">UMIC </v>
          </cell>
          <cell r="J127" t="str">
            <v>UMIC</v>
          </cell>
        </row>
        <row r="128">
          <cell r="A128" t="str">
            <v>Ecuador</v>
          </cell>
          <cell r="B128" t="str">
            <v xml:space="preserve">UMIC </v>
          </cell>
          <cell r="C128" t="str">
            <v xml:space="preserve">UMIC </v>
          </cell>
          <cell r="D128" t="str">
            <v xml:space="preserve">UMIC </v>
          </cell>
          <cell r="E128" t="str">
            <v xml:space="preserve">UMIC </v>
          </cell>
          <cell r="F128" t="str">
            <v xml:space="preserve">UMIC </v>
          </cell>
          <cell r="G128" t="str">
            <v xml:space="preserve">UMIC </v>
          </cell>
          <cell r="H128" t="str">
            <v>UMIC</v>
          </cell>
          <cell r="I128" t="str">
            <v xml:space="preserve">UMIC </v>
          </cell>
          <cell r="J128" t="str">
            <v>UMIC</v>
          </cell>
        </row>
        <row r="129">
          <cell r="A129" t="str">
            <v>Guyana</v>
          </cell>
          <cell r="B129" t="str">
            <v>LMIC</v>
          </cell>
          <cell r="C129" t="str">
            <v>LMIC</v>
          </cell>
          <cell r="D129" t="str">
            <v>LMIC</v>
          </cell>
          <cell r="E129" t="str">
            <v>LMIC</v>
          </cell>
          <cell r="F129" t="str">
            <v>LMIC</v>
          </cell>
          <cell r="G129" t="str">
            <v xml:space="preserve">UMIC </v>
          </cell>
          <cell r="H129" t="str">
            <v>UMIC</v>
          </cell>
          <cell r="I129" t="str">
            <v xml:space="preserve">UMIC </v>
          </cell>
          <cell r="J129" t="str">
            <v>UMIC</v>
          </cell>
        </row>
        <row r="130">
          <cell r="A130" t="str">
            <v>Paraguay</v>
          </cell>
          <cell r="B130" t="str">
            <v>LMIC</v>
          </cell>
          <cell r="C130" t="str">
            <v>LMIC</v>
          </cell>
          <cell r="D130" t="str">
            <v>LMIC</v>
          </cell>
          <cell r="E130" t="str">
            <v xml:space="preserve">UMIC </v>
          </cell>
          <cell r="F130" t="str">
            <v xml:space="preserve">UMIC </v>
          </cell>
          <cell r="G130" t="str">
            <v xml:space="preserve">UMIC </v>
          </cell>
          <cell r="H130" t="str">
            <v>UMIC</v>
          </cell>
          <cell r="I130" t="str">
            <v xml:space="preserve">UMIC </v>
          </cell>
          <cell r="J130" t="str">
            <v>UMIC</v>
          </cell>
        </row>
        <row r="131">
          <cell r="A131" t="str">
            <v>Peru</v>
          </cell>
          <cell r="B131" t="str">
            <v xml:space="preserve">UMIC </v>
          </cell>
          <cell r="C131" t="str">
            <v xml:space="preserve">UMIC </v>
          </cell>
          <cell r="D131" t="str">
            <v xml:space="preserve">UMIC </v>
          </cell>
          <cell r="E131" t="str">
            <v xml:space="preserve">UMIC </v>
          </cell>
          <cell r="F131" t="str">
            <v xml:space="preserve">UMIC </v>
          </cell>
          <cell r="G131" t="str">
            <v xml:space="preserve">UMIC </v>
          </cell>
          <cell r="H131" t="str">
            <v>UMIC</v>
          </cell>
          <cell r="I131" t="str">
            <v xml:space="preserve">UMIC </v>
          </cell>
          <cell r="J131" t="str">
            <v>UMIC</v>
          </cell>
        </row>
        <row r="132">
          <cell r="A132" t="str">
            <v>Suriname</v>
          </cell>
          <cell r="B132" t="str">
            <v xml:space="preserve">UMIC </v>
          </cell>
          <cell r="C132" t="str">
            <v xml:space="preserve">UMIC </v>
          </cell>
          <cell r="D132" t="str">
            <v xml:space="preserve">UMIC </v>
          </cell>
          <cell r="E132" t="str">
            <v xml:space="preserve">UMIC </v>
          </cell>
          <cell r="F132" t="str">
            <v xml:space="preserve">UMIC </v>
          </cell>
          <cell r="G132" t="str">
            <v xml:space="preserve">UMIC </v>
          </cell>
          <cell r="H132" t="str">
            <v>UMIC</v>
          </cell>
          <cell r="I132" t="str">
            <v xml:space="preserve">UMIC </v>
          </cell>
          <cell r="J132" t="str">
            <v>UMIC</v>
          </cell>
        </row>
        <row r="133">
          <cell r="A133" t="str">
            <v>Uruguay</v>
          </cell>
          <cell r="B133" t="str">
            <v xml:space="preserve">UMIC </v>
          </cell>
          <cell r="C133" t="str">
            <v xml:space="preserve">UMIC </v>
          </cell>
          <cell r="D133" t="str">
            <v>HIC</v>
          </cell>
          <cell r="E133" t="str">
            <v>HIC</v>
          </cell>
          <cell r="F133" t="str">
            <v>HIC</v>
          </cell>
          <cell r="G133" t="str">
            <v>HIC</v>
          </cell>
          <cell r="H133" t="str">
            <v>HIC</v>
          </cell>
          <cell r="I133" t="str">
            <v>HIC</v>
          </cell>
          <cell r="J133" t="str">
            <v>No longer ODA</v>
          </cell>
        </row>
        <row r="134">
          <cell r="A134" t="str">
            <v>Venezuela</v>
          </cell>
          <cell r="B134" t="str">
            <v xml:space="preserve">UMIC </v>
          </cell>
          <cell r="C134" t="str">
            <v xml:space="preserve">UMIC </v>
          </cell>
          <cell r="D134" t="str">
            <v xml:space="preserve">UMIC </v>
          </cell>
          <cell r="E134" t="str">
            <v xml:space="preserve">UMIC </v>
          </cell>
          <cell r="F134" t="str">
            <v>LIC</v>
          </cell>
          <cell r="G134" t="str">
            <v>LIC</v>
          </cell>
          <cell r="H134" t="str">
            <v>LIC</v>
          </cell>
          <cell r="I134" t="str">
            <v xml:space="preserve">UMIC </v>
          </cell>
          <cell r="J134" t="str">
            <v>UMIC</v>
          </cell>
        </row>
        <row r="135">
          <cell r="A135" t="str">
            <v>Europe</v>
          </cell>
        </row>
        <row r="136">
          <cell r="A136" t="str">
            <v>Albania</v>
          </cell>
          <cell r="B136" t="str">
            <v xml:space="preserve">UMIC </v>
          </cell>
          <cell r="C136" t="str">
            <v xml:space="preserve">UMIC </v>
          </cell>
          <cell r="D136" t="str">
            <v xml:space="preserve">UMIC </v>
          </cell>
          <cell r="E136" t="str">
            <v xml:space="preserve">UMIC </v>
          </cell>
          <cell r="F136" t="str">
            <v xml:space="preserve">UMIC </v>
          </cell>
          <cell r="G136" t="str">
            <v xml:space="preserve">UMIC </v>
          </cell>
          <cell r="H136" t="str">
            <v>UMIC</v>
          </cell>
          <cell r="I136" t="str">
            <v xml:space="preserve">UMIC </v>
          </cell>
          <cell r="J136" t="str">
            <v>UMIC</v>
          </cell>
        </row>
        <row r="137">
          <cell r="A137" t="str">
            <v>Belarus</v>
          </cell>
          <cell r="B137" t="str">
            <v xml:space="preserve">UMIC </v>
          </cell>
          <cell r="C137" t="str">
            <v xml:space="preserve">UMIC </v>
          </cell>
          <cell r="D137" t="str">
            <v xml:space="preserve">UMIC </v>
          </cell>
          <cell r="E137" t="str">
            <v xml:space="preserve">UMIC </v>
          </cell>
          <cell r="G137" t="str">
            <v xml:space="preserve">UMIC </v>
          </cell>
          <cell r="H137" t="str">
            <v>UMIC</v>
          </cell>
          <cell r="I137" t="str">
            <v xml:space="preserve">UMIC </v>
          </cell>
          <cell r="J137" t="str">
            <v>UMIC</v>
          </cell>
        </row>
        <row r="138">
          <cell r="A138" t="str">
            <v>Bosnia and Herzegovina</v>
          </cell>
          <cell r="B138" t="str">
            <v xml:space="preserve">UMIC </v>
          </cell>
          <cell r="C138" t="str">
            <v xml:space="preserve">UMIC </v>
          </cell>
          <cell r="D138" t="str">
            <v xml:space="preserve">UMIC </v>
          </cell>
          <cell r="E138" t="str">
            <v xml:space="preserve">UMIC </v>
          </cell>
          <cell r="F138" t="str">
            <v xml:space="preserve">UMIC </v>
          </cell>
          <cell r="G138" t="str">
            <v xml:space="preserve">UMIC </v>
          </cell>
          <cell r="H138" t="str">
            <v>UMIC</v>
          </cell>
          <cell r="I138" t="str">
            <v xml:space="preserve">UMIC </v>
          </cell>
          <cell r="J138" t="str">
            <v>UMIC</v>
          </cell>
        </row>
        <row r="139">
          <cell r="A139" t="str">
            <v>Croatia</v>
          </cell>
          <cell r="B139" t="str">
            <v>HIC</v>
          </cell>
          <cell r="C139" t="str">
            <v>HIC</v>
          </cell>
          <cell r="D139" t="str">
            <v>HIC</v>
          </cell>
          <cell r="E139" t="str">
            <v>HIC</v>
          </cell>
          <cell r="F139" t="str">
            <v>HIC</v>
          </cell>
          <cell r="G139" t="str">
            <v>HIC</v>
          </cell>
          <cell r="H139" t="str">
            <v>UMIC</v>
          </cell>
          <cell r="I139" t="str">
            <v>HIC</v>
          </cell>
          <cell r="J139" t="str">
            <v>No longer ODA</v>
          </cell>
        </row>
        <row r="140">
          <cell r="A140" t="str">
            <v>Kosovo</v>
          </cell>
          <cell r="B140" t="str">
            <v>LMIC</v>
          </cell>
          <cell r="C140" t="str">
            <v>LMIC</v>
          </cell>
          <cell r="D140" t="str">
            <v>LMIC</v>
          </cell>
          <cell r="E140" t="str">
            <v>LMIC</v>
          </cell>
          <cell r="F140" t="str">
            <v>LMIC</v>
          </cell>
          <cell r="G140" t="str">
            <v>LMIC</v>
          </cell>
          <cell r="H140" t="str">
            <v>LMIC</v>
          </cell>
          <cell r="I140" t="str">
            <v>LMIC</v>
          </cell>
          <cell r="J140" t="str">
            <v>LMIC</v>
          </cell>
        </row>
        <row r="141">
          <cell r="A141" t="str">
            <v>Former Yugoslav Republic of Macedonia</v>
          </cell>
          <cell r="B141" t="str">
            <v xml:space="preserve">UMIC </v>
          </cell>
          <cell r="C141" t="str">
            <v xml:space="preserve">UMIC </v>
          </cell>
          <cell r="D141" t="str">
            <v xml:space="preserve">UMIC </v>
          </cell>
          <cell r="E141" t="str">
            <v xml:space="preserve">UMIC </v>
          </cell>
          <cell r="F141" t="str">
            <v xml:space="preserve">UMIC </v>
          </cell>
          <cell r="G141" t="str">
            <v xml:space="preserve">UMIC </v>
          </cell>
          <cell r="H141" t="str">
            <v>UMIC</v>
          </cell>
          <cell r="I141" t="str">
            <v xml:space="preserve">UMIC </v>
          </cell>
          <cell r="J141" t="str">
            <v>UMIC</v>
          </cell>
        </row>
        <row r="142">
          <cell r="A142" t="str">
            <v>Moldova</v>
          </cell>
          <cell r="B142" t="str">
            <v>LMIC</v>
          </cell>
          <cell r="C142" t="str">
            <v>LMIC</v>
          </cell>
          <cell r="D142" t="str">
            <v>LMIC</v>
          </cell>
          <cell r="E142" t="str">
            <v>LMIC</v>
          </cell>
          <cell r="F142" t="str">
            <v>LMIC</v>
          </cell>
          <cell r="G142" t="str">
            <v>LMIC</v>
          </cell>
          <cell r="H142" t="str">
            <v>LMIC</v>
          </cell>
          <cell r="I142" t="str">
            <v>LMIC</v>
          </cell>
          <cell r="J142" t="str">
            <v>LMIC</v>
          </cell>
        </row>
        <row r="143">
          <cell r="A143" t="str">
            <v>Montenegro</v>
          </cell>
          <cell r="B143" t="str">
            <v xml:space="preserve">UMIC </v>
          </cell>
          <cell r="C143" t="str">
            <v xml:space="preserve">UMIC </v>
          </cell>
          <cell r="D143" t="str">
            <v xml:space="preserve">UMIC </v>
          </cell>
          <cell r="E143" t="str">
            <v xml:space="preserve">UMIC </v>
          </cell>
          <cell r="F143" t="str">
            <v xml:space="preserve">UMIC </v>
          </cell>
          <cell r="G143" t="str">
            <v xml:space="preserve">UMIC </v>
          </cell>
          <cell r="H143" t="str">
            <v>UMIC</v>
          </cell>
          <cell r="I143" t="str">
            <v xml:space="preserve">UMIC </v>
          </cell>
          <cell r="J143" t="str">
            <v>UMIC</v>
          </cell>
        </row>
        <row r="144">
          <cell r="A144" t="str">
            <v>Serbia</v>
          </cell>
          <cell r="B144" t="str">
            <v xml:space="preserve">UMIC </v>
          </cell>
          <cell r="C144" t="str">
            <v xml:space="preserve">UMIC </v>
          </cell>
          <cell r="D144" t="str">
            <v xml:space="preserve">UMIC </v>
          </cell>
          <cell r="E144" t="str">
            <v xml:space="preserve">UMIC </v>
          </cell>
          <cell r="F144" t="str">
            <v xml:space="preserve">UMIC </v>
          </cell>
          <cell r="G144" t="str">
            <v xml:space="preserve">UMIC </v>
          </cell>
          <cell r="H144" t="str">
            <v>UMIC</v>
          </cell>
          <cell r="I144" t="str">
            <v xml:space="preserve">UMIC </v>
          </cell>
          <cell r="J144" t="str">
            <v>UMIC</v>
          </cell>
        </row>
        <row r="145">
          <cell r="A145" t="str">
            <v>Turkey</v>
          </cell>
          <cell r="B145" t="str">
            <v xml:space="preserve">UMIC </v>
          </cell>
          <cell r="C145" t="str">
            <v xml:space="preserve">UMIC </v>
          </cell>
          <cell r="D145" t="str">
            <v xml:space="preserve">UMIC </v>
          </cell>
          <cell r="E145" t="str">
            <v xml:space="preserve">UMIC </v>
          </cell>
          <cell r="F145" t="str">
            <v xml:space="preserve">UMIC </v>
          </cell>
          <cell r="G145" t="str">
            <v xml:space="preserve">UMIC </v>
          </cell>
          <cell r="H145" t="str">
            <v>UMIC</v>
          </cell>
          <cell r="I145" t="str">
            <v xml:space="preserve">UMIC </v>
          </cell>
          <cell r="J145" t="str">
            <v>UMIC</v>
          </cell>
        </row>
        <row r="146">
          <cell r="A146" t="str">
            <v>Ukraine</v>
          </cell>
          <cell r="B146" t="str">
            <v>LMIC</v>
          </cell>
          <cell r="C146" t="str">
            <v>LMIC</v>
          </cell>
          <cell r="D146" t="str">
            <v>LMIC</v>
          </cell>
          <cell r="E146" t="str">
            <v>LMIC</v>
          </cell>
          <cell r="F146" t="str">
            <v>LMIC</v>
          </cell>
          <cell r="G146" t="str">
            <v>LMIC</v>
          </cell>
          <cell r="H146" t="str">
            <v>LMIC</v>
          </cell>
          <cell r="I146" t="str">
            <v>LMIC</v>
          </cell>
          <cell r="J146" t="str">
            <v>LMIC</v>
          </cell>
        </row>
        <row r="147">
          <cell r="A147" t="str">
            <v>Yugoslavia - Ex-states unspecified</v>
          </cell>
        </row>
        <row r="148">
          <cell r="A148" t="str">
            <v>Pacific countries</v>
          </cell>
        </row>
        <row r="149">
          <cell r="A149" t="str">
            <v>Cook Islands</v>
          </cell>
        </row>
        <row r="150">
          <cell r="A150" t="str">
            <v>Fiji</v>
          </cell>
          <cell r="B150" t="str">
            <v>LMIC</v>
          </cell>
          <cell r="C150" t="str">
            <v>LMIC</v>
          </cell>
          <cell r="D150" t="str">
            <v xml:space="preserve">UMIC </v>
          </cell>
          <cell r="E150" t="str">
            <v xml:space="preserve">UMIC </v>
          </cell>
          <cell r="F150" t="str">
            <v xml:space="preserve">UMIC </v>
          </cell>
          <cell r="G150" t="str">
            <v xml:space="preserve">UMIC </v>
          </cell>
          <cell r="H150" t="str">
            <v>UMIC</v>
          </cell>
          <cell r="I150" t="str">
            <v xml:space="preserve">UMIC </v>
          </cell>
          <cell r="J150" t="str">
            <v>UMIC</v>
          </cell>
        </row>
        <row r="151">
          <cell r="A151" t="str">
            <v>Kiribati</v>
          </cell>
          <cell r="B151" t="str">
            <v>LMIC</v>
          </cell>
          <cell r="C151" t="str">
            <v>LMIC</v>
          </cell>
          <cell r="D151" t="str">
            <v>LMIC</v>
          </cell>
          <cell r="E151" t="str">
            <v>LMIC</v>
          </cell>
          <cell r="F151" t="str">
            <v>LMIC</v>
          </cell>
          <cell r="G151" t="str">
            <v>LMIC</v>
          </cell>
          <cell r="H151" t="str">
            <v>LMIC</v>
          </cell>
          <cell r="I151" t="str">
            <v>LMIC</v>
          </cell>
          <cell r="J151" t="str">
            <v>LMIC</v>
          </cell>
        </row>
        <row r="152">
          <cell r="A152" t="str">
            <v>Marshall Islands</v>
          </cell>
          <cell r="B152" t="str">
            <v>LMIC</v>
          </cell>
          <cell r="C152" t="str">
            <v>LMIC</v>
          </cell>
          <cell r="D152" t="str">
            <v>LMIC</v>
          </cell>
          <cell r="E152" t="str">
            <v xml:space="preserve">UMIC </v>
          </cell>
          <cell r="F152" t="str">
            <v xml:space="preserve">UMIC </v>
          </cell>
          <cell r="G152" t="str">
            <v xml:space="preserve">UMIC </v>
          </cell>
          <cell r="H152" t="str">
            <v>UMIC</v>
          </cell>
          <cell r="I152" t="str">
            <v xml:space="preserve">UMIC </v>
          </cell>
          <cell r="J152" t="str">
            <v>UMIC</v>
          </cell>
        </row>
        <row r="153">
          <cell r="A153" t="str">
            <v>Micronesia</v>
          </cell>
        </row>
        <row r="154">
          <cell r="A154" t="str">
            <v>Nauru</v>
          </cell>
          <cell r="B154" t="str">
            <v xml:space="preserve">UMIC </v>
          </cell>
          <cell r="C154" t="str">
            <v xml:space="preserve">UMIC </v>
          </cell>
          <cell r="D154" t="str">
            <v xml:space="preserve">UMIC </v>
          </cell>
          <cell r="E154" t="str">
            <v>HIC</v>
          </cell>
          <cell r="F154" t="str">
            <v>HIC</v>
          </cell>
          <cell r="G154" t="str">
            <v>HIC</v>
          </cell>
          <cell r="H154" t="str">
            <v>UMIC</v>
          </cell>
          <cell r="I154" t="str">
            <v xml:space="preserve">UMIC </v>
          </cell>
          <cell r="J154" t="str">
            <v>UMIC</v>
          </cell>
        </row>
        <row r="155">
          <cell r="A155" t="str">
            <v>Niue</v>
          </cell>
        </row>
        <row r="156">
          <cell r="A156" t="str">
            <v>Palau</v>
          </cell>
          <cell r="B156" t="str">
            <v xml:space="preserve">UMIC </v>
          </cell>
          <cell r="C156" t="str">
            <v xml:space="preserve">UMIC </v>
          </cell>
          <cell r="D156" t="str">
            <v xml:space="preserve">UMIC </v>
          </cell>
          <cell r="E156" t="str">
            <v xml:space="preserve">UMIC </v>
          </cell>
          <cell r="F156" t="str">
            <v xml:space="preserve">UMIC </v>
          </cell>
          <cell r="G156" t="str">
            <v xml:space="preserve">UMIC </v>
          </cell>
          <cell r="H156" t="str">
            <v>HIC</v>
          </cell>
          <cell r="I156" t="str">
            <v>HIC</v>
          </cell>
          <cell r="J156" t="str">
            <v>HIC</v>
          </cell>
        </row>
        <row r="157">
          <cell r="A157" t="str">
            <v>Papua New Guinea</v>
          </cell>
          <cell r="B157" t="str">
            <v>LMIC</v>
          </cell>
          <cell r="C157" t="str">
            <v>LMIC</v>
          </cell>
          <cell r="D157" t="str">
            <v>LMIC</v>
          </cell>
          <cell r="E157" t="str">
            <v>LMIC</v>
          </cell>
          <cell r="F157" t="str">
            <v>LMIC</v>
          </cell>
          <cell r="G157" t="str">
            <v>LIC</v>
          </cell>
          <cell r="H157" t="str">
            <v>LIC</v>
          </cell>
          <cell r="I157" t="str">
            <v>LMIC</v>
          </cell>
          <cell r="J157" t="str">
            <v>LMIC</v>
          </cell>
        </row>
        <row r="158">
          <cell r="A158" t="str">
            <v>Samoa</v>
          </cell>
          <cell r="B158" t="str">
            <v>LMIC</v>
          </cell>
          <cell r="C158" t="str">
            <v>LMIC</v>
          </cell>
          <cell r="D158" t="str">
            <v>LMIC</v>
          </cell>
          <cell r="E158" t="str">
            <v>LMIC</v>
          </cell>
          <cell r="F158" t="str">
            <v>LMIC</v>
          </cell>
          <cell r="G158" t="str">
            <v>LMIC</v>
          </cell>
          <cell r="H158" t="str">
            <v>UMIC</v>
          </cell>
          <cell r="I158" t="str">
            <v xml:space="preserve">UMIC </v>
          </cell>
          <cell r="J158" t="str">
            <v>UMIC</v>
          </cell>
        </row>
        <row r="159">
          <cell r="A159" t="str">
            <v>Solomon Islands</v>
          </cell>
          <cell r="B159" t="str">
            <v>LIC</v>
          </cell>
          <cell r="C159" t="str">
            <v>LMIC</v>
          </cell>
          <cell r="D159" t="str">
            <v>LMIC</v>
          </cell>
          <cell r="E159" t="str">
            <v>LMIC</v>
          </cell>
          <cell r="F159" t="str">
            <v>LMIC</v>
          </cell>
          <cell r="G159" t="str">
            <v>LMIC</v>
          </cell>
          <cell r="H159" t="str">
            <v>LMIC</v>
          </cell>
          <cell r="I159" t="str">
            <v>LMIC</v>
          </cell>
          <cell r="J159" t="str">
            <v>LMIC</v>
          </cell>
        </row>
        <row r="160">
          <cell r="A160" t="str">
            <v>Tokelau</v>
          </cell>
        </row>
        <row r="161">
          <cell r="A161" t="str">
            <v>Tonga</v>
          </cell>
          <cell r="B161" t="str">
            <v>LMIC</v>
          </cell>
          <cell r="C161" t="str">
            <v>LMIC</v>
          </cell>
          <cell r="D161" t="str">
            <v xml:space="preserve">UMIC </v>
          </cell>
          <cell r="E161" t="str">
            <v xml:space="preserve">UMIC </v>
          </cell>
          <cell r="F161" t="str">
            <v xml:space="preserve">UMIC </v>
          </cell>
          <cell r="G161" t="str">
            <v xml:space="preserve">UMIC </v>
          </cell>
          <cell r="H161" t="str">
            <v>UMIC</v>
          </cell>
          <cell r="I161" t="str">
            <v xml:space="preserve">UMIC </v>
          </cell>
          <cell r="J161" t="str">
            <v>UMIC</v>
          </cell>
        </row>
        <row r="162">
          <cell r="A162" t="str">
            <v>Tuvalu</v>
          </cell>
          <cell r="B162" t="str">
            <v xml:space="preserve">UMIC </v>
          </cell>
          <cell r="C162" t="str">
            <v xml:space="preserve">UMIC </v>
          </cell>
          <cell r="D162" t="str">
            <v xml:space="preserve">UMIC </v>
          </cell>
          <cell r="E162" t="str">
            <v xml:space="preserve">UMIC </v>
          </cell>
          <cell r="F162" t="str">
            <v xml:space="preserve">UMIC </v>
          </cell>
          <cell r="G162" t="str">
            <v xml:space="preserve">UMIC </v>
          </cell>
          <cell r="H162" t="str">
            <v>UMIC</v>
          </cell>
          <cell r="I162" t="str">
            <v xml:space="preserve">UMIC </v>
          </cell>
          <cell r="J162" t="str">
            <v>UMIC</v>
          </cell>
        </row>
        <row r="163">
          <cell r="A163" t="str">
            <v>Vanuatu</v>
          </cell>
          <cell r="B163" t="str">
            <v>LMIC</v>
          </cell>
          <cell r="C163" t="str">
            <v>LMIC</v>
          </cell>
          <cell r="D163" t="str">
            <v>LMIC</v>
          </cell>
          <cell r="E163" t="str">
            <v>LMIC</v>
          </cell>
          <cell r="F163" t="str">
            <v>LMIC</v>
          </cell>
          <cell r="G163" t="str">
            <v>LIC</v>
          </cell>
          <cell r="H163" t="str">
            <v>LIC</v>
          </cell>
          <cell r="I163" t="str">
            <v>LMIC</v>
          </cell>
          <cell r="J163" t="str">
            <v>LMIC</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Table A1 pub"/>
      <sheetName val="Table A2"/>
      <sheetName val="Table A2 pub"/>
      <sheetName val="Table A3"/>
      <sheetName val="Table A4a"/>
      <sheetName val="Table A4apub"/>
      <sheetName val="Table A4b"/>
      <sheetName val="Table A4bpub"/>
      <sheetName val="Table A4c"/>
      <sheetName val="Table A4cpub"/>
      <sheetName val="Table A4d"/>
      <sheetName val="Table A4dpub"/>
      <sheetName val="Table A4e"/>
      <sheetName val="Table A4epub"/>
      <sheetName val="Table A4f"/>
      <sheetName val="Table A4fpub"/>
      <sheetName val="Table A4g"/>
      <sheetName val="Table A4gpub"/>
      <sheetName val="Table A5"/>
      <sheetName val="Table A5pub"/>
      <sheetName val="Table A6"/>
      <sheetName val="Table A7"/>
      <sheetName val="Table A6pub"/>
      <sheetName val="Table A7pub"/>
      <sheetName val="Table A8"/>
      <sheetName val="Table A9"/>
      <sheetName val="Table A10"/>
      <sheetName val="Table A8pub"/>
      <sheetName val="Table A9pub"/>
      <sheetName val="Table A10pu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Table A2"/>
      <sheetName val="Table A3"/>
      <sheetName val="Table A4a"/>
      <sheetName val="Table A4b"/>
      <sheetName val="Table A4c"/>
      <sheetName val="Table A4d"/>
      <sheetName val="Table A4e"/>
      <sheetName val="Table A4f"/>
      <sheetName val="Table A4g"/>
      <sheetName val="Table A5"/>
      <sheetName val="Table A6"/>
      <sheetName val="Table A7"/>
      <sheetName val="Table A8"/>
      <sheetName val="Table A9"/>
      <sheetName val="Table 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_from_v12"/>
      <sheetName val="OSCAR_CoA_v22"/>
      <sheetName val="OSCAR_to_COINS_mapping_(pivot)2"/>
      <sheetName val="COINS_OSCAR_mapping"/>
      <sheetName val="SOCI_v12"/>
      <sheetName val="SOFP_v12"/>
      <sheetName val="OSCAR_COA_View2"/>
      <sheetName val="Part_II_Resource_to_cash2"/>
      <sheetName val="Variables"/>
      <sheetName val="Latest_G&amp;S2"/>
      <sheetName val="Goods_&amp;_services_L2_2"/>
      <sheetName val="OSCAR_SCoA_by_asset_type_v22"/>
      <sheetName val="OSCAR_COA_inc_COINS_mapping2"/>
      <sheetName val="WGA_OCS2"/>
      <sheetName val="WGA_BSheet2"/>
      <sheetName val="Procurement_Categories2"/>
      <sheetName val="Treatment_of_Provisions2"/>
      <sheetName val="Sheet1"/>
      <sheetName val="OSCAR_Chart_of_Accounts{db5-do2"/>
      <sheetName val="Changes_from_v1"/>
      <sheetName val="OSCAR_CoA_v2"/>
      <sheetName val="OSCAR_to_COINS_mapping_(pivot)"/>
      <sheetName val="SOCI_v1"/>
      <sheetName val="SOFP_v1"/>
      <sheetName val="OSCAR_COA_View"/>
      <sheetName val="Part_II_Resource_to_cash"/>
      <sheetName val="Latest_G&amp;S"/>
      <sheetName val="Goods_&amp;_services_L2_"/>
      <sheetName val="OSCAR_SCoA_by_asset_type_v2"/>
      <sheetName val="OSCAR_COA_inc_COINS_mapping"/>
      <sheetName val="WGA_OCS"/>
      <sheetName val="WGA_BSheet"/>
      <sheetName val="Procurement_Categories"/>
      <sheetName val="Treatment_of_Provisions"/>
      <sheetName val="OSCAR_Chart_of_Accounts{db5-doc"/>
      <sheetName val="Changes_from_v11"/>
      <sheetName val="OSCAR_CoA_v21"/>
      <sheetName val="OSCAR_to_COINS_mapping_(pivot)1"/>
      <sheetName val="SOCI_v11"/>
      <sheetName val="SOFP_v11"/>
      <sheetName val="OSCAR_COA_View1"/>
      <sheetName val="Part_II_Resource_to_cash1"/>
      <sheetName val="Latest_G&amp;S1"/>
      <sheetName val="Goods_&amp;_services_L2_1"/>
      <sheetName val="OSCAR_SCoA_by_asset_type_v21"/>
      <sheetName val="OSCAR_COA_inc_COINS_mapping1"/>
      <sheetName val="WGA_OCS1"/>
      <sheetName val="WGA_BSheet1"/>
      <sheetName val="Procurement_Categories1"/>
      <sheetName val="Treatment_of_Provisions1"/>
      <sheetName val="OSCAR_Chart_of_Accounts{db5-do1"/>
      <sheetName val="Changes_from_v14"/>
      <sheetName val="OSCAR_CoA_v24"/>
      <sheetName val="OSCAR_to_COINS_mapping_(pivot)4"/>
      <sheetName val="SOCI_v14"/>
      <sheetName val="SOFP_v14"/>
      <sheetName val="OSCAR_COA_View4"/>
      <sheetName val="Part_II_Resource_to_cash4"/>
      <sheetName val="Latest_G&amp;S4"/>
      <sheetName val="Goods_&amp;_services_L2_4"/>
      <sheetName val="OSCAR_SCoA_by_asset_type_v24"/>
      <sheetName val="OSCAR_COA_inc_COINS_mapping4"/>
      <sheetName val="WGA_OCS4"/>
      <sheetName val="WGA_BSheet4"/>
      <sheetName val="Procurement_Categories4"/>
      <sheetName val="Treatment_of_Provisions4"/>
      <sheetName val="OSCAR_Chart_of_Accounts{db5-do4"/>
      <sheetName val="Changes_from_v13"/>
      <sheetName val="OSCAR_CoA_v23"/>
      <sheetName val="OSCAR_to_COINS_mapping_(pivot)3"/>
      <sheetName val="SOCI_v13"/>
      <sheetName val="SOFP_v13"/>
      <sheetName val="OSCAR_COA_View3"/>
      <sheetName val="Part_II_Resource_to_cash3"/>
      <sheetName val="Latest_G&amp;S3"/>
      <sheetName val="Goods_&amp;_services_L2_3"/>
      <sheetName val="OSCAR_SCoA_by_asset_type_v23"/>
      <sheetName val="OSCAR_COA_inc_COINS_mapping3"/>
      <sheetName val="WGA_OCS3"/>
      <sheetName val="WGA_BSheet3"/>
      <sheetName val="Procurement_Categories3"/>
      <sheetName val="Treatment_of_Provisions3"/>
      <sheetName val="OSCAR_Chart_of_Accounts{db5-do3"/>
      <sheetName val="Changes_from_v15"/>
      <sheetName val="OSCAR_CoA_v25"/>
      <sheetName val="OSCAR_to_COINS_mapping_(pivot)5"/>
      <sheetName val="SOCI_v15"/>
      <sheetName val="SOFP_v15"/>
      <sheetName val="OSCAR_COA_View5"/>
      <sheetName val="Part_II_Resource_to_cash5"/>
      <sheetName val="Latest_G&amp;S5"/>
      <sheetName val="Goods_&amp;_services_L2_5"/>
      <sheetName val="OSCAR_SCoA_by_asset_type_v25"/>
      <sheetName val="OSCAR_COA_inc_COINS_mapping5"/>
      <sheetName val="WGA_OCS5"/>
      <sheetName val="WGA_BSheet5"/>
      <sheetName val="Procurement_Categories5"/>
      <sheetName val="Treatment_of_Provisions5"/>
      <sheetName val="OSCAR_Chart_of_Accounts{db5-do5"/>
      <sheetName val="Changes from v1"/>
      <sheetName val="OSCAR CoA v2"/>
      <sheetName val="OSCAR to COINS mapping (pivot)"/>
      <sheetName val="SOCI v1"/>
      <sheetName val="SOFP v1"/>
      <sheetName val="OSCAR COA View"/>
      <sheetName val="Part II Resource to cash"/>
      <sheetName val="Latest G&amp;S"/>
      <sheetName val="Goods &amp; services L2 "/>
      <sheetName val="OSCAR SCoA by asset type v2"/>
      <sheetName val="OSCAR COA inc COINS mapping"/>
      <sheetName val="WGA OCS"/>
      <sheetName val="WGA BSheet"/>
      <sheetName val="Procurement Categories"/>
      <sheetName val="Treatment of Provisions"/>
      <sheetName val="OSCAR Chart of Accounts{db5-d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index"/>
      <sheetName val="C2.1"/>
      <sheetName val="C2.A"/>
      <sheetName val="T2.A"/>
      <sheetName val="C2.B"/>
      <sheetName val="C2.2"/>
      <sheetName val="C2.3"/>
      <sheetName val="C2.4"/>
      <sheetName val="C2.5"/>
      <sheetName val="Market Assumptions"/>
      <sheetName val="T2.1"/>
      <sheetName val="C2.C"/>
      <sheetName val="C2.D"/>
      <sheetName val="T2.2"/>
      <sheetName val="C2.E"/>
      <sheetName val="C2.F"/>
      <sheetName val="C2.G"/>
      <sheetName val="C2.6"/>
      <sheetName val="T2.3"/>
      <sheetName val="T2.4"/>
      <sheetName val="T2.5"/>
      <sheetName val="T2.6"/>
      <sheetName val="C2.7"/>
      <sheetName val="C2.8"/>
      <sheetName val="T2.7"/>
      <sheetName val="C2.H"/>
      <sheetName val="C2.I"/>
      <sheetName val="C2.9"/>
      <sheetName val="C2.10"/>
      <sheetName val="C2.11"/>
      <sheetName val="C2.12"/>
      <sheetName val="C2.13"/>
      <sheetName val="C2.14"/>
      <sheetName val="C2.15"/>
      <sheetName val="C2.16"/>
      <sheetName val="C2.17"/>
      <sheetName val="C2.18"/>
      <sheetName val="C2.19"/>
      <sheetName val="C2.20"/>
      <sheetName val="C2.21"/>
      <sheetName val="C2.22"/>
      <sheetName val="C2.23"/>
      <sheetName val="C2.24"/>
      <sheetName val="C2.25"/>
      <sheetName val="C2.26"/>
      <sheetName val="T2.8"/>
      <sheetName val="T2.9"/>
      <sheetName val="T2.10"/>
      <sheetName val="T2.11"/>
      <sheetName val="T2.12"/>
      <sheetName val="T2.13"/>
      <sheetName val="T2.14"/>
      <sheetName val="Keep for sup tables-&gt;"/>
      <sheetName val="Dets vs Mar"/>
      <sheetName val="T2.8xxx"/>
      <sheetName val="C2.7y"/>
      <sheetName val="C2.Cx"/>
      <sheetName val="C2.5y"/>
      <sheetName val="C2.1y"/>
      <sheetName val="C2.5xxx"/>
      <sheetName val="C2.22x"/>
      <sheetName val="T2.3xxxx"/>
      <sheetName val="C2.14xx"/>
      <sheetName val="C2.8aaaa"/>
      <sheetName val="C2.13xxx"/>
      <sheetName val="T2.2y"/>
      <sheetName val="T2.Aadadda"/>
      <sheetName val="C2.2y"/>
      <sheetName val="C2.Ay"/>
      <sheetName val="C2.16yx"/>
      <sheetName val="T2.3x"/>
      <sheetName val="XXC2.7"/>
      <sheetName val="XXT2.6"/>
      <sheetName val="xxxT2.2"/>
      <sheetName val="xC2.14"/>
      <sheetName val="C2.7X"/>
      <sheetName val="xxxC2.5"/>
      <sheetName val="xxxxC2.6"/>
      <sheetName val="T2.2X"/>
      <sheetName val="C2.1X"/>
      <sheetName val="C2.6X"/>
      <sheetName val="xT2.B"/>
      <sheetName val="xC2.B"/>
      <sheetName val="xC2.3"/>
      <sheetName val="xC2.2"/>
      <sheetName val="xC2.C"/>
      <sheetName val="xx2.C"/>
      <sheetName val="xx2.D"/>
      <sheetName val="C2.5x"/>
      <sheetName val="xC2.13"/>
      <sheetName val="C2.15x"/>
      <sheetName val="C2.15xx"/>
      <sheetName val="Template backup"/>
    </sheetNames>
    <sheetDataSet>
      <sheetData sheetId="0"/>
      <sheetData sheetId="1">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1"/>
      <sheetName val="Table 2"/>
      <sheetName val="Table 3"/>
      <sheetName val="Table 4a"/>
      <sheetName val="Table 4b"/>
      <sheetName val="Table 5"/>
      <sheetName val="Table 6a"/>
      <sheetName val="Table 6b"/>
      <sheetName val="Table 7"/>
      <sheetName val="Table 8"/>
      <sheetName val="Table 9"/>
      <sheetName val="Table 10"/>
      <sheetName val="Table C1"/>
      <sheetName val="Table C2 "/>
      <sheetName val="Table C3"/>
      <sheetName val="Table C4"/>
      <sheetName val="Table C5"/>
      <sheetName val="Table C6"/>
      <sheetName val="Table C7"/>
      <sheetName val="Table C8"/>
      <sheetName val="Table C9"/>
      <sheetName val="Table C10"/>
      <sheetName val="Table C10 pu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Table A7"/>
      <sheetName val="Raw Table A7"/>
      <sheetName val="Table A8"/>
      <sheetName val="Raw Table A8"/>
      <sheetName val="Table A9"/>
      <sheetName val="Table A10"/>
    </sheetNames>
    <sheetDataSet>
      <sheetData sheetId="0"/>
      <sheetData sheetId="1"/>
      <sheetData sheetId="2"/>
      <sheetData sheetId="3"/>
      <sheetData sheetId="4">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1930485.8039599999</v>
          </cell>
          <cell r="AN7">
            <v>0.89448510532661563</v>
          </cell>
          <cell r="AO7">
            <v>3506572.0821709996</v>
          </cell>
          <cell r="AP7">
            <v>0.78387300702494644</v>
          </cell>
          <cell r="AQ7">
            <v>4334998.8812199933</v>
          </cell>
          <cell r="AR7">
            <v>0.78760961499655702</v>
          </cell>
          <cell r="AS7">
            <v>2226930.5954100001</v>
          </cell>
          <cell r="AT7">
            <v>0.87259321561956815</v>
          </cell>
          <cell r="AU7">
            <v>3501746.744796</v>
          </cell>
          <cell r="AV7">
            <v>0.72305728084709453</v>
          </cell>
          <cell r="AW7">
            <v>4145286.7457199995</v>
          </cell>
          <cell r="AX7">
            <v>0.69255172929074515</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0.21612699297505389</v>
          </cell>
          <cell r="AQ8">
            <v>1168995.4818235938</v>
          </cell>
          <cell r="AR8">
            <v>0.21239038500343985</v>
          </cell>
          <cell r="AS8">
            <v>325152.7299557706</v>
          </cell>
          <cell r="AT8">
            <v>0.1274067843804311</v>
          </cell>
          <cell r="AU8">
            <v>1341226.0563263998</v>
          </cell>
          <cell r="AV8">
            <v>0.27694271915290525</v>
          </cell>
          <cell r="AW8">
            <v>1840239.7794469732</v>
          </cell>
          <cell r="AX8">
            <v>0.30744827070925784</v>
          </cell>
        </row>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3.6151265813786043E-3</v>
          </cell>
          <cell r="AS9">
            <v>0</v>
          </cell>
          <cell r="AT9">
            <v>0</v>
          </cell>
          <cell r="AU9">
            <v>0</v>
          </cell>
          <cell r="AV9">
            <v>0</v>
          </cell>
          <cell r="AW9">
            <v>23653.232133106299</v>
          </cell>
          <cell r="AX9">
            <v>3.9517379187366539E-3</v>
          </cell>
        </row>
        <row r="10">
          <cell r="B10" t="str">
            <v>CDC Group PLC</v>
          </cell>
          <cell r="C10">
            <v>0</v>
          </cell>
          <cell r="D10">
            <v>0</v>
          </cell>
          <cell r="E10">
            <v>0</v>
          </cell>
          <cell r="F10">
            <v>0</v>
          </cell>
          <cell r="G10">
            <v>233305.12000000005</v>
          </cell>
          <cell r="H10">
            <v>7.2874429429351406E-2</v>
          </cell>
          <cell r="I10">
            <v>0</v>
          </cell>
          <cell r="J10">
            <v>0</v>
          </cell>
          <cell r="K10">
            <v>0</v>
          </cell>
          <cell r="L10">
            <v>0</v>
          </cell>
          <cell r="M10">
            <v>228424.21340299991</v>
          </cell>
          <cell r="N10">
            <v>6.9884424604606657E-2</v>
          </cell>
          <cell r="O10">
            <v>11593.698350000001</v>
          </cell>
          <cell r="P10">
            <v>6.5261899767620332E-3</v>
          </cell>
          <cell r="Q10">
            <v>0</v>
          </cell>
          <cell r="R10">
            <v>0</v>
          </cell>
          <cell r="S10">
            <v>79092.70458999995</v>
          </cell>
          <cell r="T10">
            <v>2.2705969666147859E-2</v>
          </cell>
          <cell r="U10">
            <v>88523.407480000096</v>
          </cell>
          <cell r="V10">
            <v>4.7113584202713922E-2</v>
          </cell>
          <cell r="W10">
            <v>0</v>
          </cell>
          <cell r="X10">
            <v>0</v>
          </cell>
          <cell r="Y10">
            <v>14843</v>
          </cell>
          <cell r="Z10">
            <v>4.0325791596653145E-3</v>
          </cell>
          <cell r="AA10">
            <v>76344.103599999959</v>
          </cell>
          <cell r="AB10">
            <v>3.2676298953434997E-2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4.8413397038563245E-4</v>
          </cell>
          <cell r="AG11">
            <v>0</v>
          </cell>
          <cell r="AH11">
            <v>0</v>
          </cell>
          <cell r="AI11">
            <v>0</v>
          </cell>
          <cell r="AJ11">
            <v>0</v>
          </cell>
          <cell r="AK11">
            <v>1949.9188700000002</v>
          </cell>
          <cell r="AL11">
            <v>4.1672132835053654E-4</v>
          </cell>
          <cell r="AM11">
            <v>0</v>
          </cell>
          <cell r="AN11">
            <v>0</v>
          </cell>
          <cell r="AO11">
            <v>0</v>
          </cell>
          <cell r="AP11">
            <v>0</v>
          </cell>
          <cell r="AQ11">
            <v>2104.6490000000008</v>
          </cell>
          <cell r="AR11">
            <v>3.8238574772743222E-4</v>
          </cell>
          <cell r="AS11">
            <v>0</v>
          </cell>
          <cell r="AT11">
            <v>0</v>
          </cell>
          <cell r="AU11">
            <v>0</v>
          </cell>
          <cell r="AV11">
            <v>0</v>
          </cell>
          <cell r="AW11">
            <v>1848.3782200000001</v>
          </cell>
          <cell r="AX11">
            <v>3.0880795736653146E-4</v>
          </cell>
        </row>
        <row r="12">
          <cell r="B12" t="str">
            <v>Conflict Pool/Conflict, Stability and Security Fund (CSSF)6,7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8.1050094152622584E-3</v>
          </cell>
          <cell r="AQ12">
            <v>186674.08363399984</v>
          </cell>
          <cell r="AR12">
            <v>3.3916110977041884E-2</v>
          </cell>
          <cell r="AS12">
            <v>149510.55136577069</v>
          </cell>
          <cell r="AT12">
            <v>5.8583726432342234E-2</v>
          </cell>
          <cell r="AU12">
            <v>117606.88159999999</v>
          </cell>
          <cell r="AV12">
            <v>2.4284026863158014E-2</v>
          </cell>
          <cell r="AW12">
            <v>333806.23070659966</v>
          </cell>
          <cell r="AX12">
            <v>5.5768900079728366E-2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41962.811042500005</v>
          </cell>
          <cell r="Z13">
            <v>1.1400549571579805E-2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3.3972006652020409E-2</v>
          </cell>
          <cell r="AS13">
            <v>0</v>
          </cell>
          <cell r="AT13">
            <v>0</v>
          </cell>
          <cell r="AU13">
            <v>0</v>
          </cell>
          <cell r="AV13">
            <v>0</v>
          </cell>
          <cell r="AW13">
            <v>376467.83304390055</v>
          </cell>
          <cell r="AX13">
            <v>6.2896360322018577E-2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2.9682728928141062E-4</v>
          </cell>
          <cell r="AC14">
            <v>0</v>
          </cell>
          <cell r="AD14">
            <v>0</v>
          </cell>
          <cell r="AE14">
            <v>350.35300000000001</v>
          </cell>
          <cell r="AF14">
            <v>7.990736472492701E-5</v>
          </cell>
          <cell r="AG14">
            <v>0</v>
          </cell>
          <cell r="AH14">
            <v>0</v>
          </cell>
          <cell r="AI14">
            <v>0</v>
          </cell>
          <cell r="AJ14">
            <v>0</v>
          </cell>
          <cell r="AK14">
            <v>0</v>
          </cell>
          <cell r="AL14">
            <v>0</v>
          </cell>
          <cell r="AM14">
            <v>0</v>
          </cell>
          <cell r="AN14">
            <v>0</v>
          </cell>
          <cell r="AO14">
            <v>708.18399999999997</v>
          </cell>
          <cell r="AP14">
            <v>1.5831025531443322E-4</v>
          </cell>
          <cell r="AQ14">
            <v>21</v>
          </cell>
          <cell r="AR14">
            <v>3.8154108843213635E-6</v>
          </cell>
          <cell r="AS14">
            <v>0</v>
          </cell>
          <cell r="AT14">
            <v>0</v>
          </cell>
          <cell r="AU14">
            <v>445.41287999999997</v>
          </cell>
          <cell r="AV14">
            <v>9.1970964589512406E-5</v>
          </cell>
          <cell r="AW14">
            <v>1070.836</v>
          </cell>
          <cell r="AX14">
            <v>1.7890422763937731E-4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21611</v>
          </cell>
          <cell r="AR15">
            <v>3.9264211724318564E-3</v>
          </cell>
          <cell r="AS15">
            <v>0</v>
          </cell>
          <cell r="AT15">
            <v>0</v>
          </cell>
          <cell r="AU15">
            <v>0</v>
          </cell>
          <cell r="AV15">
            <v>0</v>
          </cell>
          <cell r="AW15">
            <v>28265</v>
          </cell>
          <cell r="AX15">
            <v>4.722224499575098E-3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7502.9769120000001</v>
          </cell>
          <cell r="AP16">
            <v>1.67724516588488E-3</v>
          </cell>
          <cell r="AQ16">
            <v>28505.304659999991</v>
          </cell>
          <cell r="AR16">
            <v>5.1790214124124026E-3</v>
          </cell>
          <cell r="AS16">
            <v>32706.273770000007</v>
          </cell>
          <cell r="AT16">
            <v>1.2815519558050652E-2</v>
          </cell>
          <cell r="AU16">
            <v>13722.061890000001</v>
          </cell>
          <cell r="AV16">
            <v>2.8333964392324882E-3</v>
          </cell>
          <cell r="AW16">
            <v>20964.816139999981</v>
          </cell>
          <cell r="AX16">
            <v>3.5025851195965097E-3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1930485.8039599999</v>
          </cell>
          <cell r="AN17">
            <v>0.89448510532661563</v>
          </cell>
          <cell r="AO17">
            <v>3506572.0821709996</v>
          </cell>
          <cell r="AP17">
            <v>0.78387300702494644</v>
          </cell>
          <cell r="AQ17">
            <v>4334998.8812199933</v>
          </cell>
          <cell r="AR17">
            <v>0.78760961499655702</v>
          </cell>
          <cell r="AS17">
            <v>2226930.5954100001</v>
          </cell>
          <cell r="AT17">
            <v>0.87259321561956815</v>
          </cell>
          <cell r="AU17">
            <v>3501746.744796</v>
          </cell>
          <cell r="AV17">
            <v>0.72305728084709453</v>
          </cell>
          <cell r="AW17">
            <v>4145286.7457199995</v>
          </cell>
          <cell r="AX17">
            <v>0.69255172929074515</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3.0376373827843768E-3</v>
          </cell>
          <cell r="Y18">
            <v>0</v>
          </cell>
          <cell r="Z18">
            <v>0</v>
          </cell>
          <cell r="AA18">
            <v>0</v>
          </cell>
          <cell r="AB18">
            <v>0</v>
          </cell>
          <cell r="AC18">
            <v>9500.9310000000005</v>
          </cell>
          <cell r="AD18">
            <v>2.0275160351204777E-3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1.8036563885025828E-3</v>
          </cell>
          <cell r="AQ18">
            <v>468.63200000000001</v>
          </cell>
          <cell r="AR18">
            <v>8.5143982549585213E-5</v>
          </cell>
          <cell r="AS18">
            <v>0</v>
          </cell>
          <cell r="AT18">
            <v>0</v>
          </cell>
          <cell r="AU18">
            <v>8206.9331999999995</v>
          </cell>
          <cell r="AV18">
            <v>1.6946065024560889E-3</v>
          </cell>
          <cell r="AW18">
            <v>15792.81883</v>
          </cell>
          <cell r="AX18">
            <v>2.6385011850832102E-3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5.4941761615994247E-2</v>
          </cell>
          <cell r="AQ19">
            <v>4692.3770000000004</v>
          </cell>
          <cell r="AR19">
            <v>8.5254029900662994E-4</v>
          </cell>
          <cell r="AS19">
            <v>118436.75099999999</v>
          </cell>
          <cell r="AT19">
            <v>4.640786992447641E-2</v>
          </cell>
          <cell r="AU19">
            <v>168025.552</v>
          </cell>
          <cell r="AV19">
            <v>3.4694713123529959E-2</v>
          </cell>
          <cell r="AW19">
            <v>32785.148999999998</v>
          </cell>
          <cell r="AX19">
            <v>5.4774043456578816E-3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4.5662649790503733E-3</v>
          </cell>
          <cell r="Y20">
            <v>0</v>
          </cell>
          <cell r="Z20">
            <v>0</v>
          </cell>
          <cell r="AA20">
            <v>0</v>
          </cell>
          <cell r="AB20">
            <v>0</v>
          </cell>
          <cell r="AC20">
            <v>11658.4</v>
          </cell>
          <cell r="AD20">
            <v>2.4879238617613974E-3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2.6453528493193936E-3</v>
          </cell>
          <cell r="AQ20">
            <v>16412.96</v>
          </cell>
          <cell r="AR20">
            <v>2.9820088679967222E-3</v>
          </cell>
          <cell r="AS20">
            <v>7411.6580599999998</v>
          </cell>
          <cell r="AT20">
            <v>2.9041599019646964E-3</v>
          </cell>
          <cell r="AU20">
            <v>11999.832234400001</v>
          </cell>
          <cell r="AV20">
            <v>2.4777822893448701E-3</v>
          </cell>
          <cell r="AW20">
            <v>26255.96413</v>
          </cell>
          <cell r="AX20">
            <v>4.3865755200654865E-3</v>
          </cell>
        </row>
        <row r="21">
          <cell r="B21" t="str">
            <v>Export Credits Guarantee Department9</v>
          </cell>
          <cell r="C21">
            <v>0</v>
          </cell>
          <cell r="D21">
            <v>0</v>
          </cell>
          <cell r="E21">
            <v>0</v>
          </cell>
          <cell r="F21">
            <v>0</v>
          </cell>
          <cell r="G21">
            <v>7237.5</v>
          </cell>
          <cell r="H21">
            <v>2.2606819901549126E-3</v>
          </cell>
          <cell r="I21">
            <v>0</v>
          </cell>
          <cell r="J21">
            <v>0</v>
          </cell>
          <cell r="K21">
            <v>0</v>
          </cell>
          <cell r="L21">
            <v>0</v>
          </cell>
          <cell r="M21">
            <v>54146.820568999996</v>
          </cell>
          <cell r="N21">
            <v>1.6565754318511969E-2</v>
          </cell>
          <cell r="O21">
            <v>0</v>
          </cell>
          <cell r="P21">
            <v>0</v>
          </cell>
          <cell r="Q21">
            <v>0</v>
          </cell>
          <cell r="R21">
            <v>0</v>
          </cell>
          <cell r="S21">
            <v>91003.674759999994</v>
          </cell>
          <cell r="T21">
            <v>2.6125376408860351E-2</v>
          </cell>
          <cell r="U21">
            <v>0</v>
          </cell>
          <cell r="V21">
            <v>0</v>
          </cell>
          <cell r="W21">
            <v>0</v>
          </cell>
          <cell r="X21">
            <v>0</v>
          </cell>
          <cell r="Y21">
            <v>19713.503863000005</v>
          </cell>
          <cell r="Z21">
            <v>5.3558084512507912E-3</v>
          </cell>
          <cell r="AA21">
            <v>0</v>
          </cell>
          <cell r="AB21">
            <v>0</v>
          </cell>
          <cell r="AC21">
            <v>0</v>
          </cell>
          <cell r="AD21">
            <v>0</v>
          </cell>
          <cell r="AE21">
            <v>30394.130878999997</v>
          </cell>
          <cell r="AF21">
            <v>6.932193820647802E-3</v>
          </cell>
          <cell r="AG21">
            <v>0</v>
          </cell>
          <cell r="AH21">
            <v>0</v>
          </cell>
          <cell r="AI21">
            <v>0</v>
          </cell>
          <cell r="AJ21">
            <v>0</v>
          </cell>
          <cell r="AK21">
            <v>3232.4832780000006</v>
          </cell>
          <cell r="AL21">
            <v>6.9082090860480606E-4</v>
          </cell>
          <cell r="AM21">
            <v>0</v>
          </cell>
          <cell r="AN21">
            <v>0</v>
          </cell>
          <cell r="AO21">
            <v>0</v>
          </cell>
          <cell r="AP21">
            <v>0</v>
          </cell>
          <cell r="AQ21">
            <v>0</v>
          </cell>
          <cell r="AR21">
            <v>0</v>
          </cell>
          <cell r="AS21">
            <v>0</v>
          </cell>
          <cell r="AT21">
            <v>0</v>
          </cell>
          <cell r="AU21">
            <v>0</v>
          </cell>
          <cell r="AV21">
            <v>0</v>
          </cell>
          <cell r="AW21">
            <v>2248.8535499999998</v>
          </cell>
          <cell r="AX21">
            <v>3.7571524251782883E-4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26137.887460000002</v>
          </cell>
          <cell r="AP22">
            <v>5.8429668520787294E-3</v>
          </cell>
          <cell r="AQ22">
            <v>362504.92533999926</v>
          </cell>
          <cell r="AR22">
            <v>6.5862154179158888E-2</v>
          </cell>
          <cell r="AS22">
            <v>4715.9236499999997</v>
          </cell>
          <cell r="AT22">
            <v>1.8478721298506575E-3</v>
          </cell>
          <cell r="AU22">
            <v>24761.065572999996</v>
          </cell>
          <cell r="AV22">
            <v>5.1127822909229235E-3</v>
          </cell>
          <cell r="AW22">
            <v>474908.63766102452</v>
          </cell>
          <cell r="AX22">
            <v>7.9342834028753695E-2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1.4412613292248348E-2</v>
          </cell>
          <cell r="O23">
            <v>0</v>
          </cell>
          <cell r="P23">
            <v>0</v>
          </cell>
          <cell r="Q23">
            <v>0</v>
          </cell>
          <cell r="R23">
            <v>0</v>
          </cell>
          <cell r="S23">
            <v>65000</v>
          </cell>
          <cell r="T23">
            <v>1.8660229612203882E-2</v>
          </cell>
          <cell r="U23">
            <v>0</v>
          </cell>
          <cell r="V23">
            <v>0</v>
          </cell>
          <cell r="W23">
            <v>0</v>
          </cell>
          <cell r="X23">
            <v>0</v>
          </cell>
          <cell r="Y23">
            <v>91000</v>
          </cell>
          <cell r="Z23">
            <v>2.4723081825071994E-2</v>
          </cell>
          <cell r="AA23">
            <v>0</v>
          </cell>
          <cell r="AB23">
            <v>0</v>
          </cell>
          <cell r="AC23">
            <v>0</v>
          </cell>
          <cell r="AD23">
            <v>0</v>
          </cell>
          <cell r="AE23">
            <v>91287</v>
          </cell>
          <cell r="AF23">
            <v>2.0820439966674788E-2</v>
          </cell>
          <cell r="AG23">
            <v>0</v>
          </cell>
          <cell r="AH23">
            <v>0</v>
          </cell>
          <cell r="AI23">
            <v>0</v>
          </cell>
          <cell r="AJ23">
            <v>0</v>
          </cell>
          <cell r="AK23">
            <v>105500</v>
          </cell>
          <cell r="AL23">
            <v>2.2546630435440421E-2</v>
          </cell>
          <cell r="AM23">
            <v>0</v>
          </cell>
          <cell r="AN23">
            <v>0</v>
          </cell>
          <cell r="AO23">
            <v>0</v>
          </cell>
          <cell r="AP23">
            <v>0</v>
          </cell>
          <cell r="AQ23">
            <v>104895</v>
          </cell>
          <cell r="AR23">
            <v>1.9057977367185213E-2</v>
          </cell>
          <cell r="AS23">
            <v>0</v>
          </cell>
          <cell r="AT23">
            <v>0</v>
          </cell>
          <cell r="AU23">
            <v>0</v>
          </cell>
          <cell r="AV23">
            <v>0</v>
          </cell>
          <cell r="AW23">
            <v>89586.000000000015</v>
          </cell>
          <cell r="AX23">
            <v>1.496710433465186E-2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8.6996637063272095E-5</v>
          </cell>
          <cell r="AS24">
            <v>0</v>
          </cell>
          <cell r="AT24">
            <v>0</v>
          </cell>
          <cell r="AU24">
            <v>72090.131099000006</v>
          </cell>
          <cell r="AV24">
            <v>1.4885512279212572E-2</v>
          </cell>
          <cell r="AW24">
            <v>916.65139999999997</v>
          </cell>
          <cell r="AX24">
            <v>1.5314465588713296E-4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9.0252618790999265E-5</v>
          </cell>
          <cell r="AQ25">
            <v>1402.05735</v>
          </cell>
          <cell r="AR25">
            <v>2.5473451779203657E-4</v>
          </cell>
          <cell r="AS25">
            <v>0</v>
          </cell>
          <cell r="AT25">
            <v>0</v>
          </cell>
          <cell r="AU25">
            <v>452.93822999999998</v>
          </cell>
          <cell r="AV25">
            <v>9.3524834559266482E-5</v>
          </cell>
          <cell r="AW25">
            <v>8842.1460600000009</v>
          </cell>
          <cell r="AX25">
            <v>1.4772545109978216E-3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4.7899450540267978E-4</v>
          </cell>
          <cell r="W26">
            <v>0</v>
          </cell>
          <cell r="X26">
            <v>0</v>
          </cell>
          <cell r="Y26">
            <v>28369.752</v>
          </cell>
          <cell r="Z26">
            <v>7.7075571434395583E-3</v>
          </cell>
          <cell r="AA26">
            <v>0</v>
          </cell>
          <cell r="AB26">
            <v>0</v>
          </cell>
          <cell r="AC26">
            <v>813.61500000000001</v>
          </cell>
          <cell r="AD26">
            <v>1.736269276047313E-4</v>
          </cell>
          <cell r="AE26">
            <v>32324.84</v>
          </cell>
          <cell r="AF26">
            <v>7.3725436332924511E-3</v>
          </cell>
          <cell r="AG26">
            <v>0</v>
          </cell>
          <cell r="AH26">
            <v>0</v>
          </cell>
          <cell r="AI26">
            <v>812.01199999999994</v>
          </cell>
          <cell r="AJ26">
            <v>1.664647625659534E-4</v>
          </cell>
          <cell r="AK26">
            <v>134791.20199999999</v>
          </cell>
          <cell r="AL26">
            <v>2.8806515805145004E-2</v>
          </cell>
          <cell r="AM26">
            <v>10000</v>
          </cell>
          <cell r="AN26">
            <v>4.6334715515222169E-3</v>
          </cell>
          <cell r="AO26">
            <v>806.43799999999999</v>
          </cell>
          <cell r="AP26">
            <v>1.8027434349725621E-4</v>
          </cell>
          <cell r="AQ26">
            <v>211032.728</v>
          </cell>
          <cell r="AR26">
            <v>3.8341741302820469E-2</v>
          </cell>
          <cell r="AS26">
            <v>10000</v>
          </cell>
          <cell r="AT26">
            <v>3.918367359171851E-3</v>
          </cell>
          <cell r="AU26">
            <v>0</v>
          </cell>
          <cell r="AV26">
            <v>0</v>
          </cell>
          <cell r="AW26">
            <v>349631.47037000005</v>
          </cell>
          <cell r="AX26">
            <v>5.8412817803066668E-2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2.6789341549288703E-2</v>
          </cell>
          <cell r="AQ27">
            <v>0</v>
          </cell>
          <cell r="AR27">
            <v>0</v>
          </cell>
          <cell r="AS27">
            <v>0</v>
          </cell>
          <cell r="AT27">
            <v>0</v>
          </cell>
          <cell r="AU27">
            <v>446318.49661999999</v>
          </cell>
          <cell r="AV27">
            <v>9.2157960605634998E-2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2158.5070000000001</v>
          </cell>
          <cell r="AL28">
            <v>4.6129914332996398E-4</v>
          </cell>
          <cell r="AM28">
            <v>0</v>
          </cell>
          <cell r="AN28">
            <v>0</v>
          </cell>
          <cell r="AO28">
            <v>0</v>
          </cell>
          <cell r="AP28">
            <v>0</v>
          </cell>
          <cell r="AQ28">
            <v>9383.3579799999989</v>
          </cell>
          <cell r="AR28">
            <v>1.704826960398844E-3</v>
          </cell>
          <cell r="AS28">
            <v>0</v>
          </cell>
          <cell r="AT28">
            <v>0</v>
          </cell>
          <cell r="AU28">
            <v>0</v>
          </cell>
          <cell r="AV28">
            <v>0</v>
          </cell>
          <cell r="AW28">
            <v>5110.7765523422913</v>
          </cell>
          <cell r="AX28">
            <v>8.5385580213425511E-4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2.6402291805575909E-2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0.1138928219211205</v>
          </cell>
          <cell r="AQ30">
            <v>0</v>
          </cell>
          <cell r="AR30">
            <v>0</v>
          </cell>
          <cell r="AS30">
            <v>0</v>
          </cell>
          <cell r="AT30">
            <v>0</v>
          </cell>
          <cell r="AU30">
            <v>477596.75099999999</v>
          </cell>
          <cell r="AV30">
            <v>9.8616442960264561E-2</v>
          </cell>
          <cell r="AW30">
            <v>0</v>
          </cell>
          <cell r="AX30">
            <v>0</v>
          </cell>
        </row>
        <row r="31">
          <cell r="B31" t="str">
            <v>Office for National Statistics8,10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9.2448007317880094E-6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5.3743233865744639E-4</v>
          </cell>
          <cell r="AU32">
            <v>0</v>
          </cell>
          <cell r="AV32">
            <v>0</v>
          </cell>
          <cell r="AW32">
            <v>36147.017209999976</v>
          </cell>
          <cell r="AX32">
            <v>6.0390705910357192E-3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2.5716724813199714E-3</v>
          </cell>
          <cell r="AG33">
            <v>1140</v>
          </cell>
          <cell r="AH33">
            <v>5.3189026343714214E-4</v>
          </cell>
          <cell r="AI33">
            <v>0</v>
          </cell>
          <cell r="AJ33">
            <v>0</v>
          </cell>
          <cell r="AK33">
            <v>10534.921270000001</v>
          </cell>
          <cell r="AL33">
            <v>2.2514405359350775E-3</v>
          </cell>
          <cell r="AM33">
            <v>150</v>
          </cell>
          <cell r="AN33">
            <v>6.9502073272833262E-5</v>
          </cell>
          <cell r="AO33">
            <v>0</v>
          </cell>
          <cell r="AP33">
            <v>0</v>
          </cell>
          <cell r="AQ33">
            <v>10869.208419999997</v>
          </cell>
          <cell r="AR33">
            <v>1.9747855290297811E-3</v>
          </cell>
          <cell r="AS33">
            <v>1000</v>
          </cell>
          <cell r="AT33">
            <v>3.9183673591718511E-4</v>
          </cell>
          <cell r="AU33">
            <v>0</v>
          </cell>
          <cell r="AV33">
            <v>0</v>
          </cell>
          <cell r="AW33">
            <v>10800.13344</v>
          </cell>
          <cell r="AX33">
            <v>1.8043748356288089E-3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972.40299999999991</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1.9258740654193551E-4</v>
          </cell>
          <cell r="AS34">
            <v>0</v>
          </cell>
          <cell r="AT34">
            <v>0</v>
          </cell>
          <cell r="AU34">
            <v>0</v>
          </cell>
          <cell r="AV34">
            <v>0</v>
          </cell>
          <cell r="AW34">
            <v>1082.5</v>
          </cell>
          <cell r="AX34">
            <v>1.8085292838457612E-4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4473393.0761049977</v>
          </cell>
          <cell r="AP35">
            <v>1</v>
          </cell>
          <cell r="AQ35">
            <v>5503994.3630436044</v>
          </cell>
          <cell r="AR35">
            <v>1</v>
          </cell>
          <cell r="AS35">
            <v>2552083.3253657729</v>
          </cell>
          <cell r="AT35">
            <v>1</v>
          </cell>
          <cell r="AU35">
            <v>4842972.8011224009</v>
          </cell>
          <cell r="AV35">
            <v>1</v>
          </cell>
          <cell r="AW35">
            <v>5985526.5251669548</v>
          </cell>
          <cell r="AX35">
            <v>1</v>
          </cell>
        </row>
      </sheetData>
      <sheetData sheetId="5"/>
      <sheetData sheetId="6">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0.80523910110234309</v>
          </cell>
          <cell r="Q5">
            <v>9873964.0859259889</v>
          </cell>
          <cell r="R5">
            <v>0.73793229659581472</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2363539.6709905919</v>
          </cell>
          <cell r="P6">
            <v>0.19476089889765466</v>
          </cell>
          <cell r="Q6">
            <v>3506618.565729144</v>
          </cell>
          <cell r="R6">
            <v>0.26206770340418523</v>
          </cell>
        </row>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1.6396092624447896E-3</v>
          </cell>
          <cell r="Q7">
            <v>23653.232133106299</v>
          </cell>
          <cell r="R7">
            <v>1.7677281138561234E-3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1.8608803967599082E-4</v>
          </cell>
          <cell r="M9">
            <v>1949.9188700000002</v>
          </cell>
          <cell r="N9">
            <v>1.6665300958903603E-4</v>
          </cell>
          <cell r="O9">
            <v>2104.6490000000008</v>
          </cell>
          <cell r="P9">
            <v>1.7342773473831899E-4</v>
          </cell>
          <cell r="Q9">
            <v>1848.3782200000001</v>
          </cell>
          <cell r="R9">
            <v>1.3813884403392267E-4</v>
          </cell>
        </row>
        <row r="10">
          <cell r="B10" t="str">
            <v>Conflict Pool/Conflict, Stability and Security Fund (CSSF)6,7</v>
          </cell>
          <cell r="C10">
            <v>0</v>
          </cell>
          <cell r="D10">
            <v>0</v>
          </cell>
          <cell r="E10">
            <v>0</v>
          </cell>
          <cell r="F10">
            <v>0</v>
          </cell>
          <cell r="G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2.6710053955724247E-2</v>
          </cell>
          <cell r="Q10">
            <v>600923.66367237014</v>
          </cell>
          <cell r="R10">
            <v>4.4910126809615265E-2</v>
          </cell>
        </row>
        <row r="11">
          <cell r="B11" t="str">
            <v>Department for Business, Innovation and Skills</v>
          </cell>
          <cell r="C11">
            <v>0</v>
          </cell>
          <cell r="D11">
            <v>0</v>
          </cell>
          <cell r="E11">
            <v>0</v>
          </cell>
          <cell r="F11">
            <v>0</v>
          </cell>
          <cell r="G11">
            <v>0</v>
          </cell>
          <cell r="H11">
            <v>0</v>
          </cell>
          <cell r="I11">
            <v>41962.811042500005</v>
          </cell>
          <cell r="J11">
            <v>4.7674615974538032E-3</v>
          </cell>
          <cell r="K11">
            <v>31044.230153999997</v>
          </cell>
          <cell r="L11">
            <v>2.7215402774540009E-3</v>
          </cell>
          <cell r="M11">
            <v>74475.677300000025</v>
          </cell>
          <cell r="N11">
            <v>6.3651857285871869E-3</v>
          </cell>
          <cell r="O11">
            <v>191231.73311400009</v>
          </cell>
          <cell r="P11">
            <v>1.5757917963538721E-2</v>
          </cell>
          <cell r="Q11">
            <v>376467.83304390055</v>
          </cell>
          <cell r="R11">
            <v>2.8135384149159805E-2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9.1510981884507995E-5</v>
          </cell>
          <cell r="M12">
            <v>0</v>
          </cell>
          <cell r="N12">
            <v>0</v>
          </cell>
          <cell r="O12">
            <v>729.18399999999997</v>
          </cell>
          <cell r="P12">
            <v>6.008637512831183E-5</v>
          </cell>
          <cell r="Q12">
            <v>1516.2488799999999</v>
          </cell>
          <cell r="R12">
            <v>1.1331710430505393E-4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21611</v>
          </cell>
          <cell r="P13">
            <v>1.7807942205231423E-3</v>
          </cell>
          <cell r="Q13">
            <v>28265</v>
          </cell>
          <cell r="R13">
            <v>2.1123893283155133E-3</v>
          </cell>
        </row>
        <row r="14">
          <cell r="B14" t="str">
            <v>Department for Environment Food and Rural Affairs</v>
          </cell>
          <cell r="C14">
            <v>0</v>
          </cell>
          <cell r="D14">
            <v>0</v>
          </cell>
          <cell r="E14">
            <v>0</v>
          </cell>
          <cell r="F14">
            <v>0</v>
          </cell>
          <cell r="G14">
            <v>0</v>
          </cell>
          <cell r="H14">
            <v>0</v>
          </cell>
          <cell r="I14">
            <v>22417.229160000003</v>
          </cell>
          <cell r="J14">
            <v>2.546857002343817E-3</v>
          </cell>
          <cell r="K14">
            <v>40112.708960000004</v>
          </cell>
          <cell r="L14">
            <v>3.5165424470467608E-3</v>
          </cell>
          <cell r="M14">
            <v>57497.488230000017</v>
          </cell>
          <cell r="N14">
            <v>4.914116994693055E-3</v>
          </cell>
          <cell r="O14">
            <v>56922.233745999991</v>
          </cell>
          <cell r="P14">
            <v>4.6905180174052173E-3</v>
          </cell>
          <cell r="Q14">
            <v>67393.151799999963</v>
          </cell>
          <cell r="R14">
            <v>5.0366380563901421E-3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0.80523910110234309</v>
          </cell>
          <cell r="Q15">
            <v>9873964.0859259889</v>
          </cell>
          <cell r="R15">
            <v>0.73793229659581472</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7.0347560116844354E-4</v>
          </cell>
          <cell r="Q16">
            <v>23999.75203</v>
          </cell>
          <cell r="R16">
            <v>1.793625334172672E-3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335986.54800199997</v>
          </cell>
          <cell r="P17">
            <v>2.7686035021770524E-2</v>
          </cell>
          <cell r="Q17">
            <v>319247.45199999999</v>
          </cell>
          <cell r="R17">
            <v>2.3859009753996786E-2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1.0220516022872456E-3</v>
          </cell>
          <cell r="M18">
            <v>11498.8</v>
          </cell>
          <cell r="N18">
            <v>9.8276377348069203E-4</v>
          </cell>
          <cell r="O18">
            <v>31824.829119999999</v>
          </cell>
          <cell r="P18">
            <v>2.6224363410315395E-3</v>
          </cell>
          <cell r="Q18">
            <v>45667.454424399999</v>
          </cell>
          <cell r="R18">
            <v>3.4129645631501022E-3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O19">
            <v>0</v>
          </cell>
          <cell r="P19">
            <v>0</v>
          </cell>
          <cell r="Q19">
            <v>2248.8535499999998</v>
          </cell>
          <cell r="R19">
            <v>1.6806843233555481E-4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3.2198199554944698E-2</v>
          </cell>
          <cell r="Q20">
            <v>504385.62688402348</v>
          </cell>
          <cell r="R20">
            <v>3.7695341078561526E-2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8.6435801102112339E-3</v>
          </cell>
          <cell r="Q21">
            <v>89586.000000000015</v>
          </cell>
          <cell r="R21">
            <v>6.695224141746811E-3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3.9456569146216074E-5</v>
          </cell>
          <cell r="Q22">
            <v>73006.782499000008</v>
          </cell>
          <cell r="R22">
            <v>5.4561736510008625E-3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1805.7927899999993</v>
          </cell>
          <cell r="P23">
            <v>1.4880132172941367E-4</v>
          </cell>
          <cell r="Q23">
            <v>9295.0842899999952</v>
          </cell>
          <cell r="R23">
            <v>6.9466962179335473E-4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2.9051337259035363E-3</v>
          </cell>
          <cell r="M24">
            <v>135603.21399999998</v>
          </cell>
          <cell r="N24">
            <v>1.1589550760666312E-2</v>
          </cell>
          <cell r="O24">
            <v>221839.166</v>
          </cell>
          <cell r="P24">
            <v>1.8280038161051036E-2</v>
          </cell>
          <cell r="Q24">
            <v>359631.47037000011</v>
          </cell>
          <cell r="R24">
            <v>2.6877115872492658E-2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9.8750197906528649E-3</v>
          </cell>
          <cell r="Q25">
            <v>446318.49661999999</v>
          </cell>
          <cell r="R25">
            <v>3.3355684744026587E-2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7.7320946091729691E-4</v>
          </cell>
          <cell r="Q26">
            <v>5110.7765523422913</v>
          </cell>
          <cell r="R26">
            <v>3.8195470895358247E-4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4.1982885933015017E-2</v>
          </cell>
          <cell r="Q28">
            <v>477596.75099999999</v>
          </cell>
          <cell r="R28">
            <v>3.5693270123847924E-2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4.1354701391239673E-6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2.803957816841336E-3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9.0800715696061948E-4</v>
          </cell>
          <cell r="Q31">
            <v>11800.133439999998</v>
          </cell>
          <cell r="R31">
            <v>8.8188487356642567E-4</v>
          </cell>
        </row>
        <row r="32">
          <cell r="B32" t="str">
            <v>Welsh Government</v>
          </cell>
          <cell r="C32">
            <v>0</v>
          </cell>
          <cell r="D32">
            <v>0</v>
          </cell>
          <cell r="E32">
            <v>0</v>
          </cell>
          <cell r="F32">
            <v>0</v>
          </cell>
          <cell r="G32">
            <v>0</v>
          </cell>
          <cell r="H32">
            <v>0</v>
          </cell>
          <cell r="I32">
            <v>972.40299999999991</v>
          </cell>
          <cell r="J32">
            <v>1.1047624895895628E-4</v>
          </cell>
          <cell r="K32">
            <v>1014</v>
          </cell>
          <cell r="L32">
            <v>8.8893872634260889E-5</v>
          </cell>
          <cell r="M32">
            <v>1032.5</v>
          </cell>
          <cell r="N32">
            <v>8.8244303415905537E-5</v>
          </cell>
          <cell r="O32">
            <v>1060</v>
          </cell>
          <cell r="P32">
            <v>8.7346345553400157E-5</v>
          </cell>
          <cell r="Q32">
            <v>1082.5</v>
          </cell>
          <cell r="R32">
            <v>8.0900811884010014E-5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12135596.438341629</v>
          </cell>
          <cell r="P33">
            <v>1</v>
          </cell>
          <cell r="Q33">
            <v>13380582.651655134</v>
          </cell>
          <cell r="R33">
            <v>1</v>
          </cell>
        </row>
      </sheetData>
      <sheetData sheetId="7"/>
      <sheetData sheetId="8">
        <row r="7">
          <cell r="B7" t="str">
            <v>Africa, regional</v>
          </cell>
          <cell r="C7">
            <v>74341.021669999973</v>
          </cell>
          <cell r="D7">
            <v>0.15412382003792749</v>
          </cell>
          <cell r="E7">
            <v>72301.190605000011</v>
          </cell>
          <cell r="F7">
            <v>4.281960483822729E-2</v>
          </cell>
          <cell r="G7">
            <v>146642.21227500003</v>
          </cell>
          <cell r="H7">
            <v>6.7550508994809591E-2</v>
          </cell>
          <cell r="I7">
            <v>47799.508758999997</v>
          </cell>
          <cell r="J7">
            <v>5.7279334236977689E-2</v>
          </cell>
          <cell r="K7">
            <v>177399.93473138777</v>
          </cell>
          <cell r="L7">
            <v>9.2176225734391257E-2</v>
          </cell>
          <cell r="M7">
            <v>225199.44349038773</v>
          </cell>
          <cell r="N7">
            <v>8.1621445743200502E-2</v>
          </cell>
          <cell r="O7">
            <v>93474.174289999981</v>
          </cell>
          <cell r="P7">
            <v>0.10223737102514863</v>
          </cell>
          <cell r="Q7">
            <v>243396.15828110912</v>
          </cell>
          <cell r="R7">
            <v>0.12521683920484772</v>
          </cell>
          <cell r="S7">
            <v>336870.33257110929</v>
          </cell>
          <cell r="T7">
            <v>0.11786582801556875</v>
          </cell>
        </row>
        <row r="8">
          <cell r="B8" t="str">
            <v>Algeria</v>
          </cell>
          <cell r="C8">
            <v>-210.31953999999999</v>
          </cell>
          <cell r="D8">
            <v>-4.360345096857976E-4</v>
          </cell>
          <cell r="E8">
            <v>2360.8232629999998</v>
          </cell>
          <cell r="F8">
            <v>1.398172262014776E-3</v>
          </cell>
          <cell r="G8">
            <v>2150.5037230000007</v>
          </cell>
          <cell r="H8">
            <v>9.906262244016124E-4</v>
          </cell>
          <cell r="I8">
            <v>0</v>
          </cell>
          <cell r="J8">
            <v>0</v>
          </cell>
          <cell r="K8">
            <v>2675.5655869999996</v>
          </cell>
          <cell r="L8">
            <v>1.3902121096487944E-3</v>
          </cell>
          <cell r="M8">
            <v>2675.5655869999996</v>
          </cell>
          <cell r="N8">
            <v>9.6973388569237845E-4</v>
          </cell>
          <cell r="O8">
            <v>500.96100000000001</v>
          </cell>
          <cell r="P8">
            <v>5.4792605567427575E-4</v>
          </cell>
          <cell r="Q8">
            <v>2751.2926694135012</v>
          </cell>
          <cell r="R8">
            <v>1.4154215671454385E-3</v>
          </cell>
          <cell r="S8">
            <v>3252.2536694134997</v>
          </cell>
          <cell r="T8">
            <v>1.1379143088570368E-3</v>
          </cell>
        </row>
        <row r="9">
          <cell r="B9" t="str">
            <v>Angola</v>
          </cell>
          <cell r="C9">
            <v>0</v>
          </cell>
          <cell r="D9">
            <v>0</v>
          </cell>
          <cell r="E9">
            <v>351.63065100000006</v>
          </cell>
          <cell r="F9">
            <v>2.0824948246132155E-4</v>
          </cell>
          <cell r="G9">
            <v>351.63065100000006</v>
          </cell>
          <cell r="H9">
            <v>1.6197811724691025E-4</v>
          </cell>
          <cell r="I9">
            <v>0</v>
          </cell>
          <cell r="J9">
            <v>0</v>
          </cell>
          <cell r="K9">
            <v>1296.4892759999998</v>
          </cell>
          <cell r="L9">
            <v>6.7365012477453362E-4</v>
          </cell>
          <cell r="M9">
            <v>1296.4892759999998</v>
          </cell>
          <cell r="N9">
            <v>4.6990049112706668E-4</v>
          </cell>
          <cell r="O9">
            <v>0</v>
          </cell>
          <cell r="P9">
            <v>0</v>
          </cell>
          <cell r="Q9">
            <v>390.77323999999999</v>
          </cell>
          <cell r="R9">
            <v>2.0103599951698626E-4</v>
          </cell>
          <cell r="S9">
            <v>390.77323999999999</v>
          </cell>
          <cell r="T9">
            <v>1.3672563905343048E-4</v>
          </cell>
        </row>
        <row r="10">
          <cell r="B10" t="str">
            <v>Benin</v>
          </cell>
          <cell r="C10">
            <v>16.79289</v>
          </cell>
          <cell r="D10">
            <v>3.4815022690509564E-5</v>
          </cell>
          <cell r="E10">
            <v>0</v>
          </cell>
          <cell r="F10">
            <v>0</v>
          </cell>
          <cell r="G10">
            <v>16.79289</v>
          </cell>
          <cell r="H10">
            <v>7.7356188875993814E-6</v>
          </cell>
          <cell r="I10">
            <v>0</v>
          </cell>
          <cell r="J10">
            <v>0</v>
          </cell>
          <cell r="K10">
            <v>0</v>
          </cell>
          <cell r="L10">
            <v>0</v>
          </cell>
          <cell r="M10">
            <v>0</v>
          </cell>
          <cell r="N10">
            <v>0</v>
          </cell>
          <cell r="O10">
            <v>0</v>
          </cell>
          <cell r="P10">
            <v>0</v>
          </cell>
          <cell r="Q10">
            <v>0</v>
          </cell>
          <cell r="R10">
            <v>0</v>
          </cell>
          <cell r="S10">
            <v>0</v>
          </cell>
          <cell r="T10">
            <v>0</v>
          </cell>
        </row>
        <row r="11">
          <cell r="B11" t="str">
            <v>Botswana</v>
          </cell>
          <cell r="C11">
            <v>-37.198529999999998</v>
          </cell>
          <cell r="D11">
            <v>-7.71199993570851E-5</v>
          </cell>
          <cell r="E11">
            <v>605.61980200000005</v>
          </cell>
          <cell r="F11">
            <v>3.5867183357354143E-4</v>
          </cell>
          <cell r="G11">
            <v>568.42127200000004</v>
          </cell>
          <cell r="H11">
            <v>2.6184238256765012E-4</v>
          </cell>
          <cell r="I11">
            <v>0</v>
          </cell>
          <cell r="J11">
            <v>0</v>
          </cell>
          <cell r="K11">
            <v>1056.0663830000001</v>
          </cell>
          <cell r="L11">
            <v>5.4872744715100941E-4</v>
          </cell>
          <cell r="M11">
            <v>1056.0663830000001</v>
          </cell>
          <cell r="N11">
            <v>3.827614475651745E-4</v>
          </cell>
          <cell r="O11">
            <v>0</v>
          </cell>
          <cell r="P11">
            <v>0</v>
          </cell>
          <cell r="Q11">
            <v>278.70715724670004</v>
          </cell>
          <cell r="R11">
            <v>1.4338282715988486E-4</v>
          </cell>
          <cell r="S11">
            <v>278.70715724670004</v>
          </cell>
          <cell r="T11">
            <v>9.7515413755865172E-5</v>
          </cell>
        </row>
        <row r="12">
          <cell r="B12" t="str">
            <v>Burkina Faso</v>
          </cell>
          <cell r="C12">
            <v>875.75170000000003</v>
          </cell>
          <cell r="D12">
            <v>1.8156085883223392E-3</v>
          </cell>
          <cell r="E12">
            <v>100.86799999999999</v>
          </cell>
          <cell r="F12">
            <v>5.9737991375810343E-5</v>
          </cell>
          <cell r="G12">
            <v>976.61969999999997</v>
          </cell>
          <cell r="H12">
            <v>4.4987835907468228E-4</v>
          </cell>
          <cell r="I12">
            <v>0</v>
          </cell>
          <cell r="J12">
            <v>0</v>
          </cell>
          <cell r="K12">
            <v>88.331000000000003</v>
          </cell>
          <cell r="L12">
            <v>4.5896399047005559E-5</v>
          </cell>
          <cell r="M12">
            <v>88.331000000000003</v>
          </cell>
          <cell r="N12">
            <v>3.201475017965743E-5</v>
          </cell>
          <cell r="O12">
            <v>0</v>
          </cell>
          <cell r="P12">
            <v>0</v>
          </cell>
          <cell r="Q12">
            <v>131.70197999999999</v>
          </cell>
          <cell r="R12">
            <v>6.77549956789931E-5</v>
          </cell>
          <cell r="S12">
            <v>131.70197999999999</v>
          </cell>
          <cell r="T12">
            <v>4.608052839058816E-5</v>
          </cell>
        </row>
        <row r="13">
          <cell r="B13" t="str">
            <v>Burundi</v>
          </cell>
          <cell r="C13">
            <v>91.860590000000002</v>
          </cell>
          <cell r="D13">
            <v>1.9044539237817885E-4</v>
          </cell>
          <cell r="E13">
            <v>642.01761800000008</v>
          </cell>
          <cell r="F13">
            <v>3.8022804979976114E-4</v>
          </cell>
          <cell r="G13">
            <v>733.87820799999997</v>
          </cell>
          <cell r="H13">
            <v>3.3805986503826247E-4</v>
          </cell>
          <cell r="I13">
            <v>0</v>
          </cell>
          <cell r="J13">
            <v>0</v>
          </cell>
          <cell r="K13">
            <v>205.083686</v>
          </cell>
          <cell r="L13">
            <v>1.0656058111746485E-4</v>
          </cell>
          <cell r="M13">
            <v>205.083686</v>
          </cell>
          <cell r="N13">
            <v>7.4330676356129877E-5</v>
          </cell>
          <cell r="O13">
            <v>1500</v>
          </cell>
          <cell r="P13">
            <v>1.6406248859919506E-3</v>
          </cell>
          <cell r="Q13">
            <v>1688.6911799999998</v>
          </cell>
          <cell r="R13">
            <v>8.687588721449271E-4</v>
          </cell>
          <cell r="S13">
            <v>3188.6911799999993</v>
          </cell>
          <cell r="T13">
            <v>1.1156747563613549E-3</v>
          </cell>
        </row>
        <row r="14">
          <cell r="B14" t="str">
            <v>Cameroon</v>
          </cell>
          <cell r="C14">
            <v>311.83357000000001</v>
          </cell>
          <cell r="D14">
            <v>6.4649341567845698E-4</v>
          </cell>
          <cell r="E14">
            <v>925.2500379999999</v>
          </cell>
          <cell r="F14">
            <v>5.4796941339683731E-4</v>
          </cell>
          <cell r="G14">
            <v>1237.0836079999999</v>
          </cell>
          <cell r="H14">
            <v>5.6986065671747917E-4</v>
          </cell>
          <cell r="I14">
            <v>4500</v>
          </cell>
          <cell r="J14">
            <v>5.3924613611822407E-3</v>
          </cell>
          <cell r="K14">
            <v>1723.144047</v>
          </cell>
          <cell r="L14">
            <v>8.9533806700460886E-4</v>
          </cell>
          <cell r="M14">
            <v>6223.1440469999998</v>
          </cell>
          <cell r="N14">
            <v>2.2555207344729178E-3</v>
          </cell>
          <cell r="O14">
            <v>0</v>
          </cell>
          <cell r="P14">
            <v>0</v>
          </cell>
          <cell r="Q14">
            <v>1705.1589300000001</v>
          </cell>
          <cell r="R14">
            <v>8.7723082017556993E-4</v>
          </cell>
          <cell r="S14">
            <v>1705.1589300000001</v>
          </cell>
          <cell r="T14">
            <v>5.9660928775960641E-4</v>
          </cell>
        </row>
        <row r="15">
          <cell r="B15" t="str">
            <v>Cape Verde</v>
          </cell>
          <cell r="C15">
            <v>0</v>
          </cell>
          <cell r="D15">
            <v>0</v>
          </cell>
          <cell r="E15">
            <v>632.50780899999995</v>
          </cell>
          <cell r="F15">
            <v>3.7459596739476046E-4</v>
          </cell>
          <cell r="G15">
            <v>632.50780899999995</v>
          </cell>
          <cell r="H15">
            <v>2.9136374702951675E-4</v>
          </cell>
          <cell r="I15">
            <v>0</v>
          </cell>
          <cell r="J15">
            <v>0</v>
          </cell>
          <cell r="K15">
            <v>116.81041</v>
          </cell>
          <cell r="L15">
            <v>6.0694175206941266E-5</v>
          </cell>
          <cell r="M15">
            <v>116.81041</v>
          </cell>
          <cell r="N15">
            <v>4.2336847703901895E-5</v>
          </cell>
          <cell r="O15">
            <v>0</v>
          </cell>
          <cell r="P15">
            <v>0</v>
          </cell>
          <cell r="Q15">
            <v>77.446789999999993</v>
          </cell>
          <cell r="R15">
            <v>3.9843037453209782E-5</v>
          </cell>
          <cell r="S15">
            <v>77.446789999999993</v>
          </cell>
          <cell r="T15">
            <v>2.709745901583954E-5</v>
          </cell>
        </row>
        <row r="16">
          <cell r="B16" t="str">
            <v>Central African Rep.</v>
          </cell>
          <cell r="C16">
            <v>53.73724</v>
          </cell>
          <cell r="D16">
            <v>1.1140805602402911E-4</v>
          </cell>
          <cell r="E16">
            <v>0</v>
          </cell>
          <cell r="F16">
            <v>0</v>
          </cell>
          <cell r="G16">
            <v>53.73724</v>
          </cell>
          <cell r="H16">
            <v>2.4753976755130355E-5</v>
          </cell>
          <cell r="I16">
            <v>9000</v>
          </cell>
          <cell r="J16">
            <v>1.0784922722364481E-2</v>
          </cell>
          <cell r="K16">
            <v>9279.1410399999968</v>
          </cell>
          <cell r="L16">
            <v>4.821400867026141E-3</v>
          </cell>
          <cell r="M16">
            <v>18279.141040000002</v>
          </cell>
          <cell r="N16">
            <v>6.6251048204404297E-3</v>
          </cell>
          <cell r="O16">
            <v>13100</v>
          </cell>
          <cell r="P16">
            <v>1.4328124004329701E-2</v>
          </cell>
          <cell r="Q16">
            <v>5813.5611900000004</v>
          </cell>
          <cell r="R16">
            <v>2.9908268145096379E-3</v>
          </cell>
          <cell r="S16">
            <v>18913.561189999997</v>
          </cell>
          <cell r="T16">
            <v>6.617568645383474E-3</v>
          </cell>
        </row>
        <row r="17">
          <cell r="B17" t="str">
            <v>Chad</v>
          </cell>
          <cell r="C17">
            <v>53.73724</v>
          </cell>
          <cell r="D17">
            <v>1.1140805602402911E-4</v>
          </cell>
          <cell r="E17">
            <v>4.6071299999999997</v>
          </cell>
          <cell r="F17">
            <v>2.728523339485636E-6</v>
          </cell>
          <cell r="G17">
            <v>58.344369999999998</v>
          </cell>
          <cell r="H17">
            <v>2.6876244086460802E-5</v>
          </cell>
          <cell r="I17">
            <v>0</v>
          </cell>
          <cell r="J17">
            <v>0</v>
          </cell>
          <cell r="K17">
            <v>0</v>
          </cell>
          <cell r="L17">
            <v>0</v>
          </cell>
          <cell r="M17">
            <v>0</v>
          </cell>
          <cell r="N17">
            <v>0</v>
          </cell>
          <cell r="O17">
            <v>0</v>
          </cell>
          <cell r="P17">
            <v>0</v>
          </cell>
          <cell r="Q17">
            <v>0</v>
          </cell>
          <cell r="R17">
            <v>0</v>
          </cell>
          <cell r="S17">
            <v>0</v>
          </cell>
          <cell r="T17">
            <v>0</v>
          </cell>
        </row>
        <row r="18">
          <cell r="B18" t="str">
            <v>Comoros</v>
          </cell>
          <cell r="C18">
            <v>0</v>
          </cell>
          <cell r="D18">
            <v>0</v>
          </cell>
          <cell r="E18">
            <v>0</v>
          </cell>
          <cell r="F18">
            <v>0</v>
          </cell>
          <cell r="G18">
            <v>0</v>
          </cell>
          <cell r="H18">
            <v>0</v>
          </cell>
          <cell r="I18">
            <v>0</v>
          </cell>
          <cell r="J18">
            <v>0</v>
          </cell>
          <cell r="K18">
            <v>4.9000000000000004</v>
          </cell>
          <cell r="L18">
            <v>2.5460184457362336E-6</v>
          </cell>
          <cell r="M18">
            <v>4.9000000000000004</v>
          </cell>
          <cell r="N18">
            <v>1.7759594692726382E-6</v>
          </cell>
          <cell r="O18">
            <v>0</v>
          </cell>
          <cell r="P18">
            <v>0</v>
          </cell>
          <cell r="Q18">
            <v>10</v>
          </cell>
          <cell r="R18">
            <v>5.1445692524131451E-6</v>
          </cell>
          <cell r="S18">
            <v>10</v>
          </cell>
          <cell r="T18">
            <v>3.4988485663304501E-6</v>
          </cell>
        </row>
        <row r="19">
          <cell r="B19" t="str">
            <v>Congo, Dem. Rep.</v>
          </cell>
          <cell r="C19">
            <v>53692.031990000003</v>
          </cell>
          <cell r="D19">
            <v>0.11131433076923719</v>
          </cell>
          <cell r="E19">
            <v>85251.719861999984</v>
          </cell>
          <cell r="F19">
            <v>5.0489416920025725E-2</v>
          </cell>
          <cell r="G19">
            <v>138943.75185200004</v>
          </cell>
          <cell r="H19">
            <v>6.4004225070268012E-2</v>
          </cell>
          <cell r="I19">
            <v>50217.072999999997</v>
          </cell>
          <cell r="J19">
            <v>6.0176361294259538E-2</v>
          </cell>
          <cell r="K19">
            <v>92503.715010000014</v>
          </cell>
          <cell r="L19">
            <v>4.8064523411140356E-2</v>
          </cell>
          <cell r="M19">
            <v>142720.78801000002</v>
          </cell>
          <cell r="N19">
            <v>5.1727823454778034E-2</v>
          </cell>
          <cell r="O19">
            <v>41130.658239999997</v>
          </cell>
          <cell r="P19">
            <v>4.4986654323849254E-2</v>
          </cell>
          <cell r="Q19">
            <v>88415.352349999986</v>
          </cell>
          <cell r="R19">
            <v>4.5485890314108428E-2</v>
          </cell>
          <cell r="S19">
            <v>129546.01058999998</v>
          </cell>
          <cell r="T19">
            <v>4.5326187342665074E-2</v>
          </cell>
        </row>
        <row r="20">
          <cell r="B20" t="str">
            <v>Congo, Rep.</v>
          </cell>
          <cell r="C20">
            <v>50.378660000000004</v>
          </cell>
          <cell r="D20">
            <v>1.0444504733952684E-4</v>
          </cell>
          <cell r="E20">
            <v>0</v>
          </cell>
          <cell r="F20">
            <v>0</v>
          </cell>
          <cell r="G20">
            <v>50.378660000000004</v>
          </cell>
          <cell r="H20">
            <v>2.3206852056313564E-5</v>
          </cell>
          <cell r="I20">
            <v>0</v>
          </cell>
          <cell r="J20">
            <v>0</v>
          </cell>
          <cell r="K20">
            <v>0</v>
          </cell>
          <cell r="L20">
            <v>0</v>
          </cell>
          <cell r="M20">
            <v>0</v>
          </cell>
          <cell r="N20">
            <v>0</v>
          </cell>
          <cell r="O20">
            <v>0</v>
          </cell>
          <cell r="P20">
            <v>0</v>
          </cell>
          <cell r="Q20">
            <v>89.324250000000006</v>
          </cell>
          <cell r="R20">
            <v>4.5953479004486492E-5</v>
          </cell>
          <cell r="S20">
            <v>89.324250000000006</v>
          </cell>
          <cell r="T20">
            <v>3.1253202405104274E-5</v>
          </cell>
        </row>
        <row r="21">
          <cell r="B21" t="str">
            <v>Cote d'Ivoire</v>
          </cell>
          <cell r="C21">
            <v>-1341.4181199999998</v>
          </cell>
          <cell r="D21">
            <v>-2.7810282974080501E-3</v>
          </cell>
          <cell r="E21">
            <v>48656.157913999996</v>
          </cell>
          <cell r="F21">
            <v>2.8816087776565396E-2</v>
          </cell>
          <cell r="G21">
            <v>47314.739793999986</v>
          </cell>
          <cell r="H21">
            <v>2.1795461937303008E-2</v>
          </cell>
          <cell r="I21">
            <v>0</v>
          </cell>
          <cell r="J21">
            <v>0</v>
          </cell>
          <cell r="K21">
            <v>698.07321000000002</v>
          </cell>
          <cell r="L21">
            <v>3.6271576921108231E-4</v>
          </cell>
          <cell r="M21">
            <v>698.07321000000002</v>
          </cell>
          <cell r="N21">
            <v>2.5301014847858101E-4</v>
          </cell>
          <cell r="O21">
            <v>0</v>
          </cell>
          <cell r="P21">
            <v>0</v>
          </cell>
          <cell r="Q21">
            <v>585.48522000000003</v>
          </cell>
          <cell r="R21">
            <v>3.0120692605543458E-4</v>
          </cell>
          <cell r="S21">
            <v>585.48522000000003</v>
          </cell>
          <cell r="T21">
            <v>2.0485241226046684E-4</v>
          </cell>
        </row>
        <row r="22">
          <cell r="B22" t="str">
            <v>Djibouti</v>
          </cell>
          <cell r="C22">
            <v>61.872929999999997</v>
          </cell>
          <cell r="D22">
            <v>1.2827497005448793E-4</v>
          </cell>
          <cell r="E22">
            <v>7.8</v>
          </cell>
          <cell r="F22">
            <v>4.6194663593143585E-6</v>
          </cell>
          <cell r="G22">
            <v>69.672929999999994</v>
          </cell>
          <cell r="H22">
            <v>3.209472778434144E-5</v>
          </cell>
          <cell r="I22">
            <v>0</v>
          </cell>
          <cell r="J22">
            <v>0</v>
          </cell>
          <cell r="K22">
            <v>18.681290000000001</v>
          </cell>
          <cell r="L22">
            <v>9.7067161081934379E-6</v>
          </cell>
          <cell r="M22">
            <v>18.681290000000001</v>
          </cell>
          <cell r="N22">
            <v>6.7708599742302546E-6</v>
          </cell>
          <cell r="O22">
            <v>0</v>
          </cell>
          <cell r="P22">
            <v>0</v>
          </cell>
          <cell r="Q22">
            <v>0</v>
          </cell>
          <cell r="R22">
            <v>0</v>
          </cell>
          <cell r="S22">
            <v>0</v>
          </cell>
          <cell r="T22">
            <v>0</v>
          </cell>
        </row>
        <row r="23">
          <cell r="B23" t="str">
            <v>Egypt</v>
          </cell>
          <cell r="C23">
            <v>1070.63645</v>
          </cell>
          <cell r="D23">
            <v>2.2196436884917726E-3</v>
          </cell>
          <cell r="E23">
            <v>7824.2613729999985</v>
          </cell>
          <cell r="F23">
            <v>4.6338348973149063E-3</v>
          </cell>
          <cell r="G23">
            <v>8894.897823000003</v>
          </cell>
          <cell r="H23">
            <v>4.0974209682112751E-3</v>
          </cell>
          <cell r="I23">
            <v>0</v>
          </cell>
          <cell r="J23">
            <v>0</v>
          </cell>
          <cell r="K23">
            <v>12124.644317000002</v>
          </cell>
          <cell r="L23">
            <v>6.2999118528720413E-3</v>
          </cell>
          <cell r="M23">
            <v>12124.644317000002</v>
          </cell>
          <cell r="N23">
            <v>4.3944646706813948E-3</v>
          </cell>
          <cell r="O23">
            <v>1074.9579999999999</v>
          </cell>
          <cell r="P23">
            <v>1.1757352307974233E-3</v>
          </cell>
          <cell r="Q23">
            <v>10404.512741696843</v>
          </cell>
          <cell r="R23">
            <v>5.3526736337274373E-3</v>
          </cell>
          <cell r="S23">
            <v>11479.470741696839</v>
          </cell>
          <cell r="T23">
            <v>4.0164929746818335E-3</v>
          </cell>
        </row>
        <row r="24">
          <cell r="B24" t="str">
            <v>Eritrea</v>
          </cell>
          <cell r="C24">
            <v>15.435047999999998</v>
          </cell>
          <cell r="D24">
            <v>3.1999944402012054E-5</v>
          </cell>
          <cell r="E24">
            <v>2513.1824990000005</v>
          </cell>
          <cell r="F24">
            <v>1.4884053857625761E-3</v>
          </cell>
          <cell r="G24">
            <v>2528.6175470000003</v>
          </cell>
          <cell r="H24">
            <v>1.1648037744598112E-3</v>
          </cell>
          <cell r="I24">
            <v>0</v>
          </cell>
          <cell r="J24">
            <v>0</v>
          </cell>
          <cell r="K24">
            <v>303.89639999999997</v>
          </cell>
          <cell r="L24">
            <v>1.5790323265159933E-4</v>
          </cell>
          <cell r="M24">
            <v>303.89639999999997</v>
          </cell>
          <cell r="N24">
            <v>1.1014442637915619E-4</v>
          </cell>
          <cell r="O24">
            <v>0</v>
          </cell>
          <cell r="P24">
            <v>0</v>
          </cell>
          <cell r="Q24">
            <v>594.29407999999989</v>
          </cell>
          <cell r="R24">
            <v>3.0573870508591577E-4</v>
          </cell>
          <cell r="S24">
            <v>594.29407999999989</v>
          </cell>
          <cell r="T24">
            <v>2.0793449897866734E-4</v>
          </cell>
        </row>
        <row r="25">
          <cell r="B25" t="str">
            <v>Ethiopia</v>
          </cell>
          <cell r="C25">
            <v>127474.26088</v>
          </cell>
          <cell r="D25">
            <v>0.26427966151109999</v>
          </cell>
          <cell r="E25">
            <v>138210.98725399992</v>
          </cell>
          <cell r="F25">
            <v>8.1853975141984392E-2</v>
          </cell>
          <cell r="G25">
            <v>265685.24813399982</v>
          </cell>
          <cell r="H25">
            <v>0.12238749992537898</v>
          </cell>
          <cell r="I25">
            <v>171324.57692899997</v>
          </cell>
          <cell r="J25">
            <v>0.20530248029122816</v>
          </cell>
          <cell r="K25">
            <v>167454.75278299995</v>
          </cell>
          <cell r="L25">
            <v>8.7008752941167097E-2</v>
          </cell>
          <cell r="M25">
            <v>338779.32971199998</v>
          </cell>
          <cell r="N25">
            <v>0.12278742012160482</v>
          </cell>
          <cell r="O25">
            <v>123650.41503999999</v>
          </cell>
          <cell r="P25">
            <v>0.1352426320519049</v>
          </cell>
          <cell r="Q25">
            <v>210669.13732033671</v>
          </cell>
          <cell r="R25">
            <v>0.10838019662906069</v>
          </cell>
          <cell r="S25">
            <v>334319.55236033688</v>
          </cell>
          <cell r="T25">
            <v>0.11697334864722025</v>
          </cell>
        </row>
        <row r="26">
          <cell r="B26" t="str">
            <v>Gabon</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150</v>
          </cell>
          <cell r="R26">
            <v>7.716853878619718E-5</v>
          </cell>
          <cell r="S26">
            <v>150</v>
          </cell>
          <cell r="T26">
            <v>5.2482728494956752E-5</v>
          </cell>
        </row>
        <row r="27">
          <cell r="B27" t="str">
            <v>Gambia</v>
          </cell>
          <cell r="C27">
            <v>0</v>
          </cell>
          <cell r="D27">
            <v>0</v>
          </cell>
          <cell r="E27">
            <v>8822.6899470000008</v>
          </cell>
          <cell r="F27">
            <v>5.2251435139522417E-3</v>
          </cell>
          <cell r="G27">
            <v>8822.6899470000008</v>
          </cell>
          <cell r="H27">
            <v>4.0641585214603558E-3</v>
          </cell>
          <cell r="I27">
            <v>0</v>
          </cell>
          <cell r="J27">
            <v>0</v>
          </cell>
          <cell r="K27">
            <v>9542.4443359999987</v>
          </cell>
          <cell r="L27">
            <v>4.9582121014014784E-3</v>
          </cell>
          <cell r="M27">
            <v>9542.4443359999987</v>
          </cell>
          <cell r="N27">
            <v>3.4585702813318881E-3</v>
          </cell>
          <cell r="O27">
            <v>0</v>
          </cell>
          <cell r="P27">
            <v>0</v>
          </cell>
          <cell r="Q27">
            <v>10804.321190000002</v>
          </cell>
          <cell r="R27">
            <v>5.5583578587269818E-3</v>
          </cell>
          <cell r="S27">
            <v>10804.321190000002</v>
          </cell>
          <cell r="T27">
            <v>3.7802683705805205E-3</v>
          </cell>
        </row>
        <row r="28">
          <cell r="B28" t="str">
            <v>Ghana</v>
          </cell>
          <cell r="C28">
            <v>-20952.356689999997</v>
          </cell>
          <cell r="D28">
            <v>-4.3438429810592448E-2</v>
          </cell>
          <cell r="E28">
            <v>73409.772171000106</v>
          </cell>
          <cell r="F28">
            <v>4.3476150383188E-2</v>
          </cell>
          <cell r="G28">
            <v>52457.415480999989</v>
          </cell>
          <cell r="H28">
            <v>2.4164427563657696E-2</v>
          </cell>
          <cell r="I28">
            <v>1026.19668</v>
          </cell>
          <cell r="J28">
            <v>1.229716876860777E-3</v>
          </cell>
          <cell r="K28">
            <v>59603.306810000009</v>
          </cell>
          <cell r="L28">
            <v>3.0969616033701238E-2</v>
          </cell>
          <cell r="M28">
            <v>60629.503490000003</v>
          </cell>
          <cell r="N28">
            <v>2.1974600171502857E-2</v>
          </cell>
          <cell r="O28">
            <v>367.92612000000003</v>
          </cell>
          <cell r="P28">
            <v>4.0241916578564048E-4</v>
          </cell>
          <cell r="Q28">
            <v>57779.240736047155</v>
          </cell>
          <cell r="R28">
            <v>2.972493053184453E-2</v>
          </cell>
          <cell r="S28">
            <v>58147.166856047152</v>
          </cell>
          <cell r="T28">
            <v>2.0344813139045802E-2</v>
          </cell>
        </row>
        <row r="29">
          <cell r="B29" t="str">
            <v>Guinea</v>
          </cell>
          <cell r="C29">
            <v>0</v>
          </cell>
          <cell r="D29">
            <v>0</v>
          </cell>
          <cell r="E29">
            <v>1643.8848800000003</v>
          </cell>
          <cell r="F29">
            <v>9.7357319253147724E-4</v>
          </cell>
          <cell r="G29">
            <v>1643.8848800000003</v>
          </cell>
          <cell r="H29">
            <v>7.5725303546721526E-4</v>
          </cell>
          <cell r="I29">
            <v>0</v>
          </cell>
          <cell r="J29">
            <v>0</v>
          </cell>
          <cell r="K29">
            <v>316.35515999999996</v>
          </cell>
          <cell r="L29">
            <v>1.6437674954364028E-4</v>
          </cell>
          <cell r="M29">
            <v>316.35515999999996</v>
          </cell>
          <cell r="N29">
            <v>1.1465998817454295E-4</v>
          </cell>
          <cell r="O29">
            <v>0</v>
          </cell>
          <cell r="P29">
            <v>0</v>
          </cell>
          <cell r="Q29">
            <v>110.75675000000001</v>
          </cell>
          <cell r="R29">
            <v>5.6979577054720967E-5</v>
          </cell>
          <cell r="S29">
            <v>110.75675000000001</v>
          </cell>
          <cell r="T29">
            <v>3.8752109594892011E-5</v>
          </cell>
        </row>
        <row r="30">
          <cell r="B30" t="str">
            <v>Guinea-Bissau</v>
          </cell>
          <cell r="C30">
            <v>9.7710720000000002</v>
          </cell>
          <cell r="D30">
            <v>2.0257388298893323E-5</v>
          </cell>
          <cell r="E30">
            <v>47.294050999999996</v>
          </cell>
          <cell r="F30">
            <v>2.8009394562845845E-5</v>
          </cell>
          <cell r="G30">
            <v>57.065123</v>
          </cell>
          <cell r="H30">
            <v>2.6286960928225092E-5</v>
          </cell>
          <cell r="I30">
            <v>0</v>
          </cell>
          <cell r="J30">
            <v>0</v>
          </cell>
          <cell r="K30">
            <v>17.545999999999999</v>
          </cell>
          <cell r="L30">
            <v>9.1168244181403991E-6</v>
          </cell>
          <cell r="M30">
            <v>17.545999999999999</v>
          </cell>
          <cell r="N30">
            <v>6.3593846628281053E-6</v>
          </cell>
          <cell r="O30">
            <v>0</v>
          </cell>
          <cell r="P30">
            <v>0</v>
          </cell>
          <cell r="Q30">
            <v>22.02</v>
          </cell>
          <cell r="R30">
            <v>1.1328341493813745E-5</v>
          </cell>
          <cell r="S30">
            <v>22.02</v>
          </cell>
          <cell r="T30">
            <v>7.7044645430596501E-6</v>
          </cell>
        </row>
        <row r="31">
          <cell r="B31" t="str">
            <v>Kenya</v>
          </cell>
          <cell r="C31">
            <v>34396.469260000005</v>
          </cell>
          <cell r="D31">
            <v>7.1310766506558126E-2</v>
          </cell>
          <cell r="E31">
            <v>67259.070518000008</v>
          </cell>
          <cell r="F31">
            <v>3.9833463284186313E-2</v>
          </cell>
          <cell r="G31">
            <v>101655.53977799999</v>
          </cell>
          <cell r="H31">
            <v>4.682746766850774E-2</v>
          </cell>
          <cell r="I31">
            <v>50280.624400000001</v>
          </cell>
          <cell r="J31">
            <v>6.025251650958155E-2</v>
          </cell>
          <cell r="K31">
            <v>105293.90140100001</v>
          </cell>
          <cell r="L31">
            <v>5.4710247998056794E-2</v>
          </cell>
          <cell r="M31">
            <v>155574.52580100004</v>
          </cell>
          <cell r="N31">
            <v>5.6386541280384977E-2</v>
          </cell>
          <cell r="O31">
            <v>30034.842379999998</v>
          </cell>
          <cell r="P31">
            <v>3.2850606570315799E-2</v>
          </cell>
          <cell r="Q31">
            <v>103777.96096302023</v>
          </cell>
          <cell r="R31">
            <v>5.3389290704848567E-2</v>
          </cell>
          <cell r="S31">
            <v>133812.80334302026</v>
          </cell>
          <cell r="T31">
            <v>4.6819073513338492E-2</v>
          </cell>
        </row>
        <row r="32">
          <cell r="B32" t="str">
            <v>Lesotho</v>
          </cell>
          <cell r="C32">
            <v>500</v>
          </cell>
          <cell r="D32">
            <v>1.0366000935666691E-3</v>
          </cell>
          <cell r="E32">
            <v>2627.1334069999998</v>
          </cell>
          <cell r="F32">
            <v>1.5558915891112071E-3</v>
          </cell>
          <cell r="G32">
            <v>3127.1334069999998</v>
          </cell>
          <cell r="H32">
            <v>1.4405091825905011E-3</v>
          </cell>
          <cell r="I32">
            <v>0</v>
          </cell>
          <cell r="J32">
            <v>0</v>
          </cell>
          <cell r="K32">
            <v>429.28058799999997</v>
          </cell>
          <cell r="L32">
            <v>2.2305230519275435E-4</v>
          </cell>
          <cell r="M32">
            <v>429.28058799999997</v>
          </cell>
          <cell r="N32">
            <v>1.5558876025174002E-4</v>
          </cell>
          <cell r="O32">
            <v>5499.9999299999999</v>
          </cell>
          <cell r="P32">
            <v>6.0156245054079904E-3</v>
          </cell>
          <cell r="Q32">
            <v>192.81243000000001</v>
          </cell>
          <cell r="R32">
            <v>9.9193689886106206E-5</v>
          </cell>
          <cell r="S32">
            <v>5692.8123600000008</v>
          </cell>
          <cell r="T32">
            <v>1.9918288364174268E-3</v>
          </cell>
        </row>
        <row r="33">
          <cell r="B33" t="str">
            <v>Liberia</v>
          </cell>
          <cell r="C33">
            <v>2489.319</v>
          </cell>
          <cell r="D33">
            <v>5.1608566166345751E-3</v>
          </cell>
          <cell r="E33">
            <v>6131.4323200000008</v>
          </cell>
          <cell r="F33">
            <v>3.6312750431606151E-3</v>
          </cell>
          <cell r="G33">
            <v>8620.7513200000012</v>
          </cell>
          <cell r="H33">
            <v>3.9711358042772453E-3</v>
          </cell>
          <cell r="I33">
            <v>4625</v>
          </cell>
          <cell r="J33">
            <v>5.542251954548414E-3</v>
          </cell>
          <cell r="K33">
            <v>6046.5249029999995</v>
          </cell>
          <cell r="L33">
            <v>3.1417477419676508E-3</v>
          </cell>
          <cell r="M33">
            <v>10671.524903</v>
          </cell>
          <cell r="N33">
            <v>3.8677950414411472E-3</v>
          </cell>
          <cell r="O33">
            <v>0</v>
          </cell>
          <cell r="P33">
            <v>0</v>
          </cell>
          <cell r="Q33">
            <v>1561.0910200000005</v>
          </cell>
          <cell r="R33">
            <v>8.0311408617102773E-4</v>
          </cell>
          <cell r="S33">
            <v>1561.0910200000005</v>
          </cell>
          <cell r="T33">
            <v>5.4620210772383417E-4</v>
          </cell>
        </row>
        <row r="34">
          <cell r="B34" t="str">
            <v>Libya</v>
          </cell>
          <cell r="C34">
            <v>2236.9438600000003</v>
          </cell>
          <cell r="D34">
            <v>4.6376324291587728E-3</v>
          </cell>
          <cell r="E34">
            <v>7655.942415999999</v>
          </cell>
          <cell r="F34">
            <v>4.5341497999435753E-3</v>
          </cell>
          <cell r="G34">
            <v>9892.8862760000011</v>
          </cell>
          <cell r="H34">
            <v>4.5571428104095426E-3</v>
          </cell>
          <cell r="I34">
            <v>247.16499999999999</v>
          </cell>
          <cell r="J34">
            <v>2.9618393607480187E-4</v>
          </cell>
          <cell r="K34">
            <v>10186.658370000003</v>
          </cell>
          <cell r="L34">
            <v>5.2929428796802853E-3</v>
          </cell>
          <cell r="M34">
            <v>10433.823370000002</v>
          </cell>
          <cell r="N34">
            <v>3.781642329524419E-3</v>
          </cell>
          <cell r="O34">
            <v>2483.42</v>
          </cell>
          <cell r="P34">
            <v>2.7162404362467531E-3</v>
          </cell>
          <cell r="Q34">
            <v>11869.115313851999</v>
          </cell>
          <cell r="R34">
            <v>6.1061485696988996E-3</v>
          </cell>
          <cell r="S34">
            <v>14352.535313852004</v>
          </cell>
          <cell r="T34">
            <v>5.021734760607824E-3</v>
          </cell>
        </row>
        <row r="35">
          <cell r="B35" t="str">
            <v>Madagascar</v>
          </cell>
          <cell r="C35">
            <v>1650.6392699999999</v>
          </cell>
          <cell r="D35">
            <v>3.4221056434536367E-3</v>
          </cell>
          <cell r="E35">
            <v>145.88643600000003</v>
          </cell>
          <cell r="F35">
            <v>8.6399677356700945E-5</v>
          </cell>
          <cell r="G35">
            <v>1796.5257060000001</v>
          </cell>
          <cell r="H35">
            <v>8.2756679662591818E-4</v>
          </cell>
          <cell r="I35">
            <v>0</v>
          </cell>
          <cell r="J35">
            <v>0</v>
          </cell>
          <cell r="K35">
            <v>1337.2744280000002</v>
          </cell>
          <cell r="L35">
            <v>6.9484191034681049E-4</v>
          </cell>
          <cell r="M35">
            <v>1337.2744280000002</v>
          </cell>
          <cell r="N35">
            <v>4.8468269049443903E-4</v>
          </cell>
          <cell r="O35">
            <v>0</v>
          </cell>
          <cell r="P35">
            <v>0</v>
          </cell>
          <cell r="Q35">
            <v>642.26415999999995</v>
          </cell>
          <cell r="R35">
            <v>3.3041724494629567E-4</v>
          </cell>
          <cell r="S35">
            <v>642.26415999999995</v>
          </cell>
          <cell r="T35">
            <v>2.2471850354214304E-4</v>
          </cell>
        </row>
        <row r="36">
          <cell r="B36" t="str">
            <v>Malawi</v>
          </cell>
          <cell r="C36">
            <v>15051.037970000001</v>
          </cell>
          <cell r="D36">
            <v>3.1203814735954984E-2</v>
          </cell>
          <cell r="E36">
            <v>109201.87625999989</v>
          </cell>
          <cell r="F36">
            <v>6.4673640225266504E-2</v>
          </cell>
          <cell r="G36">
            <v>124252.91422999986</v>
          </cell>
          <cell r="H36">
            <v>5.7236913369697107E-2</v>
          </cell>
          <cell r="I36">
            <v>26661.342309999996</v>
          </cell>
          <cell r="J36">
            <v>3.1948946276428497E-2</v>
          </cell>
          <cell r="K36">
            <v>58899.08662699999</v>
          </cell>
          <cell r="L36">
            <v>3.0603706324358836E-2</v>
          </cell>
          <cell r="M36">
            <v>85560.428936999975</v>
          </cell>
          <cell r="N36">
            <v>3.1010582441978317E-2</v>
          </cell>
          <cell r="O36">
            <v>40304.281650000004</v>
          </cell>
          <cell r="P36">
            <v>4.4082804991345814E-2</v>
          </cell>
          <cell r="Q36">
            <v>62425.00801518654</v>
          </cell>
          <cell r="R36">
            <v>3.2114977681657282E-2</v>
          </cell>
          <cell r="S36">
            <v>102729.28966518656</v>
          </cell>
          <cell r="T36">
            <v>3.5943422786518353E-2</v>
          </cell>
        </row>
        <row r="37">
          <cell r="B37" t="str">
            <v>Mali</v>
          </cell>
          <cell r="C37">
            <v>0</v>
          </cell>
          <cell r="D37">
            <v>0</v>
          </cell>
          <cell r="E37">
            <v>410.671134</v>
          </cell>
          <cell r="F37">
            <v>2.432155754172409E-4</v>
          </cell>
          <cell r="G37">
            <v>410.671134</v>
          </cell>
          <cell r="H37">
            <v>1.8917502471356963E-4</v>
          </cell>
          <cell r="I37">
            <v>0</v>
          </cell>
          <cell r="J37">
            <v>0</v>
          </cell>
          <cell r="K37">
            <v>1830.2405979999996</v>
          </cell>
          <cell r="L37">
            <v>9.50984963804758E-4</v>
          </cell>
          <cell r="M37">
            <v>1830.2405979999996</v>
          </cell>
          <cell r="N37">
            <v>6.6335369817659498E-4</v>
          </cell>
          <cell r="O37">
            <v>0</v>
          </cell>
          <cell r="P37">
            <v>0</v>
          </cell>
          <cell r="Q37">
            <v>2510.0566600000006</v>
          </cell>
          <cell r="R37">
            <v>1.2913160314850839E-3</v>
          </cell>
          <cell r="S37">
            <v>2510.0566600000006</v>
          </cell>
          <cell r="T37">
            <v>8.7823081462491996E-4</v>
          </cell>
        </row>
        <row r="38">
          <cell r="B38" t="str">
            <v>Mauritania</v>
          </cell>
          <cell r="C38">
            <v>9.0295000000000005</v>
          </cell>
          <cell r="D38">
            <v>1.8719961089720478E-5</v>
          </cell>
          <cell r="E38">
            <v>122.34754000000001</v>
          </cell>
          <cell r="F38">
            <v>7.2459018612162557E-5</v>
          </cell>
          <cell r="G38">
            <v>131.37703999999999</v>
          </cell>
          <cell r="H38">
            <v>6.0518630921830573E-5</v>
          </cell>
          <cell r="I38">
            <v>0</v>
          </cell>
          <cell r="J38">
            <v>0</v>
          </cell>
          <cell r="K38">
            <v>118.62421200000001</v>
          </cell>
          <cell r="L38">
            <v>6.1636618747535824E-5</v>
          </cell>
          <cell r="M38">
            <v>118.62421200000001</v>
          </cell>
          <cell r="N38">
            <v>4.2994243384980601E-5</v>
          </cell>
          <cell r="O38">
            <v>0</v>
          </cell>
          <cell r="P38">
            <v>0</v>
          </cell>
          <cell r="Q38">
            <v>0</v>
          </cell>
          <cell r="R38">
            <v>0</v>
          </cell>
          <cell r="S38">
            <v>0</v>
          </cell>
          <cell r="T38">
            <v>0</v>
          </cell>
        </row>
        <row r="39">
          <cell r="B39" t="str">
            <v>Mauritius</v>
          </cell>
          <cell r="C39">
            <v>-396.68542000000002</v>
          </cell>
          <cell r="D39">
            <v>-8.2240828697706695E-4</v>
          </cell>
          <cell r="E39">
            <v>417.39487100000002</v>
          </cell>
          <cell r="F39">
            <v>2.4719763655575082E-4</v>
          </cell>
          <cell r="G39">
            <v>20.709451000000008</v>
          </cell>
          <cell r="H39">
            <v>9.5397766737836038E-6</v>
          </cell>
          <cell r="I39">
            <v>0</v>
          </cell>
          <cell r="J39">
            <v>0</v>
          </cell>
          <cell r="K39">
            <v>777.01947899999993</v>
          </cell>
          <cell r="L39">
            <v>4.0373590331231791E-4</v>
          </cell>
          <cell r="M39">
            <v>777.01947899999993</v>
          </cell>
          <cell r="N39">
            <v>2.8162349011006977E-4</v>
          </cell>
          <cell r="O39">
            <v>0</v>
          </cell>
          <cell r="P39">
            <v>0</v>
          </cell>
          <cell r="Q39">
            <v>192.87719076435104</v>
          </cell>
          <cell r="R39">
            <v>9.9227006509810503E-5</v>
          </cell>
          <cell r="S39">
            <v>192.87719076435104</v>
          </cell>
          <cell r="T39">
            <v>6.748480823836944E-5</v>
          </cell>
        </row>
        <row r="40">
          <cell r="B40" t="str">
            <v>Morocco</v>
          </cell>
          <cell r="C40">
            <v>3039.6171859999999</v>
          </cell>
          <cell r="D40">
            <v>6.3017349188289103E-3</v>
          </cell>
          <cell r="E40">
            <v>2398.2310280000006</v>
          </cell>
          <cell r="F40">
            <v>1.4203266097063969E-3</v>
          </cell>
          <cell r="G40">
            <v>5437.8482140000015</v>
          </cell>
          <cell r="H40">
            <v>2.5049363958268632E-3</v>
          </cell>
          <cell r="I40">
            <v>102.45699999999999</v>
          </cell>
          <cell r="J40">
            <v>1.2277675859614419E-4</v>
          </cell>
          <cell r="K40">
            <v>3471.4755849999997</v>
          </cell>
          <cell r="L40">
            <v>1.803763443537343E-3</v>
          </cell>
          <cell r="M40">
            <v>3573.9325850000009</v>
          </cell>
          <cell r="N40">
            <v>1.295338656504651E-3</v>
          </cell>
          <cell r="O40">
            <v>568.85335000000009</v>
          </cell>
          <cell r="P40">
            <v>6.2218330832659288E-4</v>
          </cell>
          <cell r="Q40">
            <v>2584.857204355591</v>
          </cell>
          <cell r="R40">
            <v>1.3297976895406374E-3</v>
          </cell>
          <cell r="S40">
            <v>3153.7105543555913</v>
          </cell>
          <cell r="T40">
            <v>1.103435565172827E-3</v>
          </cell>
        </row>
        <row r="41">
          <cell r="B41" t="str">
            <v>Mozambique</v>
          </cell>
          <cell r="C41">
            <v>-889.69767999999999</v>
          </cell>
          <cell r="D41">
            <v>-1.8445213966680968E-3</v>
          </cell>
          <cell r="E41">
            <v>82669.97512800002</v>
          </cell>
          <cell r="F41">
            <v>4.8960406285788564E-2</v>
          </cell>
          <cell r="G41">
            <v>81780.277447999979</v>
          </cell>
          <cell r="H41">
            <v>3.7671958719426281E-2</v>
          </cell>
          <cell r="I41">
            <v>3948.8770999999997</v>
          </cell>
          <cell r="J41">
            <v>4.7320371515127508E-3</v>
          </cell>
          <cell r="K41">
            <v>46534.229574999998</v>
          </cell>
          <cell r="L41">
            <v>2.4178980991035624E-2</v>
          </cell>
          <cell r="M41">
            <v>50483.106675000003</v>
          </cell>
          <cell r="N41">
            <v>1.8297132926074895E-2</v>
          </cell>
          <cell r="O41">
            <v>8863</v>
          </cell>
          <cell r="P41">
            <v>9.693905576364438E-3</v>
          </cell>
          <cell r="Q41">
            <v>45665.205919109256</v>
          </cell>
          <cell r="R41">
            <v>2.3492781427656425E-2</v>
          </cell>
          <cell r="S41">
            <v>54528.205919109256</v>
          </cell>
          <cell r="T41">
            <v>1.9078593510464696E-2</v>
          </cell>
        </row>
        <row r="42">
          <cell r="B42" t="str">
            <v>Namibia</v>
          </cell>
          <cell r="C42">
            <v>-90.199250000000006</v>
          </cell>
          <cell r="D42">
            <v>-1.8700110197928678E-4</v>
          </cell>
          <cell r="E42">
            <v>280.26406300000002</v>
          </cell>
          <cell r="F42">
            <v>1.659833859940077E-4</v>
          </cell>
          <cell r="G42">
            <v>190.06481300000002</v>
          </cell>
          <cell r="H42">
            <v>8.7553063070790351E-5</v>
          </cell>
          <cell r="I42">
            <v>0</v>
          </cell>
          <cell r="J42">
            <v>0</v>
          </cell>
          <cell r="K42">
            <v>296.98160299999995</v>
          </cell>
          <cell r="L42">
            <v>1.5431033454741124E-4</v>
          </cell>
          <cell r="M42">
            <v>296.98160299999995</v>
          </cell>
          <cell r="N42">
            <v>1.0763822245869741E-4</v>
          </cell>
          <cell r="O42">
            <v>0</v>
          </cell>
          <cell r="P42">
            <v>0</v>
          </cell>
          <cell r="Q42">
            <v>136.73498615624951</v>
          </cell>
          <cell r="R42">
            <v>7.0344260550857829E-5</v>
          </cell>
          <cell r="S42">
            <v>136.73498615624951</v>
          </cell>
          <cell r="T42">
            <v>4.784150102800075E-5</v>
          </cell>
        </row>
        <row r="43">
          <cell r="B43" t="str">
            <v>Niger</v>
          </cell>
          <cell r="C43">
            <v>5.5976299999999997</v>
          </cell>
          <cell r="D43">
            <v>1.1605007563503189E-5</v>
          </cell>
          <cell r="E43">
            <v>32.576700000000002</v>
          </cell>
          <cell r="F43">
            <v>1.9293201249676418E-5</v>
          </cell>
          <cell r="G43">
            <v>38.174330000000005</v>
          </cell>
          <cell r="H43">
            <v>1.758494625817544E-5</v>
          </cell>
          <cell r="I43">
            <v>0</v>
          </cell>
          <cell r="J43">
            <v>0</v>
          </cell>
          <cell r="K43">
            <v>0</v>
          </cell>
          <cell r="L43">
            <v>0</v>
          </cell>
          <cell r="M43">
            <v>0</v>
          </cell>
          <cell r="N43">
            <v>0</v>
          </cell>
          <cell r="O43">
            <v>0</v>
          </cell>
          <cell r="P43">
            <v>0</v>
          </cell>
          <cell r="Q43">
            <v>0</v>
          </cell>
          <cell r="R43">
            <v>0</v>
          </cell>
          <cell r="S43">
            <v>0</v>
          </cell>
          <cell r="T43">
            <v>0</v>
          </cell>
        </row>
        <row r="44">
          <cell r="B44" t="str">
            <v>Nigeria</v>
          </cell>
          <cell r="C44">
            <v>-3352.1613000000029</v>
          </cell>
          <cell r="D44">
            <v>-6.9497014344611406E-3</v>
          </cell>
          <cell r="E44">
            <v>200665.40256699998</v>
          </cell>
          <cell r="F44">
            <v>0.11884193290211918</v>
          </cell>
          <cell r="G44">
            <v>197313.241267</v>
          </cell>
          <cell r="H44">
            <v>9.0892040376519989E-2</v>
          </cell>
          <cell r="I44">
            <v>26388.220809999999</v>
          </cell>
          <cell r="J44">
            <v>3.1621658024060029E-2</v>
          </cell>
          <cell r="K44">
            <v>236297.221062</v>
          </cell>
          <cell r="L44">
            <v>0.12277899663266621</v>
          </cell>
          <cell r="M44">
            <v>262685.44187200011</v>
          </cell>
          <cell r="N44">
            <v>9.5207897537274655E-2</v>
          </cell>
          <cell r="O44">
            <v>65320.632539999999</v>
          </cell>
          <cell r="P44">
            <v>7.1444436875906389E-2</v>
          </cell>
          <cell r="Q44">
            <v>254262.751663779</v>
          </cell>
          <cell r="R44">
            <v>0.13080723342434367</v>
          </cell>
          <cell r="S44">
            <v>319583.38420377864</v>
          </cell>
          <cell r="T44">
            <v>0.11181738656444243</v>
          </cell>
        </row>
        <row r="45">
          <cell r="B45" t="str">
            <v>North of Sahara, regional</v>
          </cell>
          <cell r="C45">
            <v>0</v>
          </cell>
          <cell r="D45">
            <v>0</v>
          </cell>
          <cell r="E45">
            <v>2410.1111099999994</v>
          </cell>
          <cell r="F45">
            <v>1.4273624608788186E-3</v>
          </cell>
          <cell r="G45">
            <v>2410.1111099999994</v>
          </cell>
          <cell r="H45">
            <v>1.1102139669663235E-3</v>
          </cell>
          <cell r="I45">
            <v>0</v>
          </cell>
          <cell r="J45">
            <v>0</v>
          </cell>
          <cell r="K45">
            <v>62.334000000000003</v>
          </cell>
          <cell r="L45">
            <v>3.238847220337192E-5</v>
          </cell>
          <cell r="M45">
            <v>62.334000000000003</v>
          </cell>
          <cell r="N45">
            <v>2.2592379093396048E-5</v>
          </cell>
          <cell r="O45">
            <v>0</v>
          </cell>
          <cell r="P45">
            <v>0</v>
          </cell>
          <cell r="Q45">
            <v>515.77800000000002</v>
          </cell>
          <cell r="R45">
            <v>2.6534556398711472E-4</v>
          </cell>
          <cell r="S45">
            <v>515.77800000000002</v>
          </cell>
          <cell r="T45">
            <v>1.8046291158447869E-4</v>
          </cell>
        </row>
        <row r="46">
          <cell r="B46" t="str">
            <v>Rwanda</v>
          </cell>
          <cell r="C46">
            <v>-12338.817149999999</v>
          </cell>
          <cell r="D46">
            <v>-2.5580838024384042E-2</v>
          </cell>
          <cell r="E46">
            <v>40580.839907000001</v>
          </cell>
          <cell r="F46">
            <v>2.4033567279885659E-2</v>
          </cell>
          <cell r="G46">
            <v>28242.022756999992</v>
          </cell>
          <cell r="H46">
            <v>1.3009644240095701E-2</v>
          </cell>
          <cell r="I46">
            <v>27677.878819999998</v>
          </cell>
          <cell r="J46">
            <v>3.316708713251873E-2</v>
          </cell>
          <cell r="K46">
            <v>73615.280742000003</v>
          </cell>
          <cell r="L46">
            <v>3.8250176052486394E-2</v>
          </cell>
          <cell r="M46">
            <v>101293.159562</v>
          </cell>
          <cell r="N46">
            <v>3.6712764468709837E-2</v>
          </cell>
          <cell r="O46">
            <v>17776.513760000002</v>
          </cell>
          <cell r="P46">
            <v>1.9443060573889562E-2</v>
          </cell>
          <cell r="Q46">
            <v>51056.883783898753</v>
          </cell>
          <cell r="R46">
            <v>2.6266567443867687E-2</v>
          </cell>
          <cell r="S46">
            <v>68833.397543898755</v>
          </cell>
          <cell r="T46">
            <v>2.4083763431212407E-2</v>
          </cell>
        </row>
        <row r="47">
          <cell r="B47" t="str">
            <v>Sao Tome &amp; Principe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58.440660000000001</v>
          </cell>
          <cell r="R47">
            <v>3.0065202252673083E-5</v>
          </cell>
          <cell r="S47">
            <v>58.440660000000001</v>
          </cell>
          <cell r="T47">
            <v>2.0447501945640528E-5</v>
          </cell>
        </row>
        <row r="48">
          <cell r="B48" t="str">
            <v>Senegal</v>
          </cell>
          <cell r="C48">
            <v>2060.24377</v>
          </cell>
          <cell r="D48">
            <v>4.2712977695042939E-3</v>
          </cell>
          <cell r="E48">
            <v>1145.0397910000002</v>
          </cell>
          <cell r="F48">
            <v>6.7813753776933914E-4</v>
          </cell>
          <cell r="G48">
            <v>3205.2835610000002</v>
          </cell>
          <cell r="H48">
            <v>1.476508930540449E-3</v>
          </cell>
          <cell r="I48">
            <v>0</v>
          </cell>
          <cell r="J48">
            <v>0</v>
          </cell>
          <cell r="K48">
            <v>1090.5897600000001</v>
          </cell>
          <cell r="L48">
            <v>5.666656419777657E-4</v>
          </cell>
          <cell r="M48">
            <v>1090.5897600000001</v>
          </cell>
          <cell r="N48">
            <v>3.9527412476811715E-4</v>
          </cell>
          <cell r="O48">
            <v>0</v>
          </cell>
          <cell r="P48">
            <v>0</v>
          </cell>
          <cell r="Q48">
            <v>1619.7373945317163</v>
          </cell>
          <cell r="R48">
            <v>8.3328511968916474E-4</v>
          </cell>
          <cell r="S48">
            <v>1619.7373945317163</v>
          </cell>
          <cell r="T48">
            <v>5.6672158606891146E-4</v>
          </cell>
        </row>
        <row r="49">
          <cell r="B49" t="str">
            <v>Seychelles</v>
          </cell>
          <cell r="C49">
            <v>0</v>
          </cell>
          <cell r="D49">
            <v>0</v>
          </cell>
          <cell r="E49">
            <v>1142.8827509999999</v>
          </cell>
          <cell r="F49">
            <v>6.7686005395963434E-4</v>
          </cell>
          <cell r="G49">
            <v>1142.8827509999999</v>
          </cell>
          <cell r="H49">
            <v>5.2646717717719465E-4</v>
          </cell>
          <cell r="I49">
            <v>7.0720000000000001</v>
          </cell>
          <cell r="J49">
            <v>8.4745526102846234E-6</v>
          </cell>
          <cell r="K49">
            <v>316.55815200000001</v>
          </cell>
          <cell r="L49">
            <v>1.6448222329391315E-4</v>
          </cell>
          <cell r="M49">
            <v>323.63015200000001</v>
          </cell>
          <cell r="N49">
            <v>1.1729674142582516E-4</v>
          </cell>
          <cell r="O49">
            <v>0</v>
          </cell>
          <cell r="P49">
            <v>0</v>
          </cell>
          <cell r="Q49">
            <v>122.43240999999999</v>
          </cell>
          <cell r="R49">
            <v>6.2986201198483963E-5</v>
          </cell>
          <cell r="S49">
            <v>122.43240999999999</v>
          </cell>
          <cell r="T49">
            <v>4.2837246220088179E-5</v>
          </cell>
        </row>
        <row r="50">
          <cell r="B50" t="str">
            <v>Sierra Leone</v>
          </cell>
          <cell r="C50">
            <v>17691.791770000003</v>
          </cell>
          <cell r="D50">
            <v>3.6678626008288064E-2</v>
          </cell>
          <cell r="E50">
            <v>45120.144979999997</v>
          </cell>
          <cell r="F50">
            <v>2.6721922033653412E-2</v>
          </cell>
          <cell r="G50">
            <v>62811.936750000015</v>
          </cell>
          <cell r="H50">
            <v>2.8934221821854237E-2</v>
          </cell>
          <cell r="I50">
            <v>27957.227879999999</v>
          </cell>
          <cell r="J50">
            <v>3.3501838024148196E-2</v>
          </cell>
          <cell r="K50">
            <v>189749.76976800003</v>
          </cell>
          <cell r="L50">
            <v>9.8593145694598275E-2</v>
          </cell>
          <cell r="M50">
            <v>217706.99764799996</v>
          </cell>
          <cell r="N50">
            <v>7.8905878367322754E-2</v>
          </cell>
          <cell r="O50">
            <v>63927.421749999987</v>
          </cell>
          <cell r="P50">
            <v>6.9920612680235375E-2</v>
          </cell>
          <cell r="Q50">
            <v>89757.959584095195</v>
          </cell>
          <cell r="R50">
            <v>4.6176603903567794E-2</v>
          </cell>
          <cell r="S50">
            <v>153685.3813340952</v>
          </cell>
          <cell r="T50">
            <v>5.3772187614674748E-2</v>
          </cell>
        </row>
        <row r="51">
          <cell r="B51" t="str">
            <v>Somalia</v>
          </cell>
          <cell r="C51">
            <v>43028.541000000005</v>
          </cell>
          <cell r="D51">
            <v>8.9206779253274526E-2</v>
          </cell>
          <cell r="E51">
            <v>46725.45156300001</v>
          </cell>
          <cell r="F51">
            <v>2.7672647643468086E-2</v>
          </cell>
          <cell r="G51">
            <v>89753.992563000022</v>
          </cell>
          <cell r="H51">
            <v>4.1345038293456184E-2</v>
          </cell>
          <cell r="I51">
            <v>41787.715540000005</v>
          </cell>
          <cell r="J51">
            <v>5.0075253649227713E-2</v>
          </cell>
          <cell r="K51">
            <v>80040.697155999995</v>
          </cell>
          <cell r="L51">
            <v>4.1588794156890548E-2</v>
          </cell>
          <cell r="M51">
            <v>121828.41269600001</v>
          </cell>
          <cell r="N51">
            <v>4.4155576153860433E-2</v>
          </cell>
          <cell r="O51">
            <v>57614.085709999999</v>
          </cell>
          <cell r="P51">
            <v>6.301540186633281E-2</v>
          </cell>
          <cell r="Q51">
            <v>94101.134623173712</v>
          </cell>
          <cell r="R51">
            <v>4.8410980379956954E-2</v>
          </cell>
          <cell r="S51">
            <v>151715.2203331737</v>
          </cell>
          <cell r="T51">
            <v>5.308285811532331E-2</v>
          </cell>
        </row>
        <row r="52">
          <cell r="B52" t="str">
            <v>South Africa</v>
          </cell>
          <cell r="C52">
            <v>-33661.234710000004</v>
          </cell>
          <cell r="D52">
            <v>-6.9786478099911231E-2</v>
          </cell>
          <cell r="E52">
            <v>19699.161998000007</v>
          </cell>
          <cell r="F52">
            <v>1.1666617455954469E-2</v>
          </cell>
          <cell r="G52">
            <v>-13962.072711999999</v>
          </cell>
          <cell r="H52">
            <v>-6.4316072683726936E-3</v>
          </cell>
          <cell r="I52">
            <v>7.5369999999999999</v>
          </cell>
          <cell r="J52">
            <v>9.031773617606789E-6</v>
          </cell>
          <cell r="K52">
            <v>19087.716840999994</v>
          </cell>
          <cell r="L52">
            <v>9.9178937069747206E-3</v>
          </cell>
          <cell r="M52">
            <v>19095.253841000002</v>
          </cell>
          <cell r="N52">
            <v>6.9208973218548306E-3</v>
          </cell>
          <cell r="O52">
            <v>0</v>
          </cell>
          <cell r="P52">
            <v>0</v>
          </cell>
          <cell r="Q52">
            <v>12286.280631491853</v>
          </cell>
          <cell r="R52">
            <v>6.3207621563292149E-3</v>
          </cell>
          <cell r="S52">
            <v>12286.280631491853</v>
          </cell>
          <cell r="T52">
            <v>4.2987835373028841E-3</v>
          </cell>
        </row>
        <row r="53">
          <cell r="B53" t="str">
            <v>South of Sahara, regional</v>
          </cell>
          <cell r="C53">
            <v>29958.724279999995</v>
          </cell>
          <cell r="D53">
            <v>6.2110432783572075E-2</v>
          </cell>
          <cell r="E53">
            <v>31718.107422000005</v>
          </cell>
          <cell r="F53">
            <v>1.8784709002185655E-2</v>
          </cell>
          <cell r="G53">
            <v>61676.831701999981</v>
          </cell>
          <cell r="H53">
            <v>2.8411337431572488E-2</v>
          </cell>
          <cell r="I53">
            <v>64596.207909999997</v>
          </cell>
          <cell r="J53">
            <v>7.7407234496348801E-2</v>
          </cell>
          <cell r="K53">
            <v>34841.60061999999</v>
          </cell>
          <cell r="L53">
            <v>1.8103542419896933E-2</v>
          </cell>
          <cell r="M53">
            <v>99437.80852999998</v>
          </cell>
          <cell r="N53">
            <v>3.6040309727055714E-2</v>
          </cell>
          <cell r="O53">
            <v>89574.16399999999</v>
          </cell>
          <cell r="P53">
            <v>9.7971735066882837E-2</v>
          </cell>
          <cell r="Q53">
            <v>64714.97940547239</v>
          </cell>
          <cell r="R53">
            <v>3.3293069321994322E-2</v>
          </cell>
          <cell r="S53">
            <v>154289.14340547242</v>
          </cell>
          <cell r="T53">
            <v>5.3983434820459045E-2</v>
          </cell>
        </row>
        <row r="54">
          <cell r="B54" t="str">
            <v>South Sudan</v>
          </cell>
          <cell r="C54">
            <v>50470.308000000005</v>
          </cell>
          <cell r="D54">
            <v>0.10463505199027724</v>
          </cell>
          <cell r="E54">
            <v>58041.717968000019</v>
          </cell>
          <cell r="F54">
            <v>3.4374585075639466E-2</v>
          </cell>
          <cell r="G54">
            <v>108512.02596800003</v>
          </cell>
          <cell r="H54">
            <v>4.9985897460754852E-2</v>
          </cell>
          <cell r="I54">
            <v>118984.21402000001</v>
          </cell>
          <cell r="J54">
            <v>0.14258172815410852</v>
          </cell>
          <cell r="K54">
            <v>89009.033174000011</v>
          </cell>
          <cell r="L54">
            <v>4.6248702101663743E-2</v>
          </cell>
          <cell r="M54">
            <v>207993.24719400003</v>
          </cell>
          <cell r="N54">
            <v>7.5385219775295706E-2</v>
          </cell>
          <cell r="O54">
            <v>86879.163540000009</v>
          </cell>
          <cell r="P54">
            <v>9.5024078518592348E-2</v>
          </cell>
          <cell r="Q54">
            <v>74014.060875614887</v>
          </cell>
          <cell r="R54">
            <v>3.8077046182692309E-2</v>
          </cell>
          <cell r="S54">
            <v>160893.22441561491</v>
          </cell>
          <cell r="T54">
            <v>5.629410275788576E-2</v>
          </cell>
        </row>
        <row r="55">
          <cell r="B55" t="str">
            <v>St. Helena</v>
          </cell>
          <cell r="C55">
            <v>0</v>
          </cell>
          <cell r="D55">
            <v>0</v>
          </cell>
          <cell r="E55">
            <v>106156.10106700004</v>
          </cell>
          <cell r="F55">
            <v>6.2869812527561769E-2</v>
          </cell>
          <cell r="G55">
            <v>106156.10106700004</v>
          </cell>
          <cell r="H55">
            <v>4.8900644287421302E-2</v>
          </cell>
          <cell r="I55">
            <v>0</v>
          </cell>
          <cell r="J55">
            <v>0</v>
          </cell>
          <cell r="K55">
            <v>53476.241500000004</v>
          </cell>
          <cell r="L55">
            <v>2.7786019850539898E-2</v>
          </cell>
          <cell r="M55">
            <v>53476.241500000004</v>
          </cell>
          <cell r="N55">
            <v>1.9381966831231723E-2</v>
          </cell>
          <cell r="O55">
            <v>0</v>
          </cell>
          <cell r="P55">
            <v>0</v>
          </cell>
          <cell r="Q55">
            <v>74969.533580000018</v>
          </cell>
          <cell r="R55">
            <v>3.8568595732342288E-2</v>
          </cell>
          <cell r="S55">
            <v>74969.533580000018</v>
          </cell>
          <cell r="T55">
            <v>2.6230704508484561E-2</v>
          </cell>
        </row>
        <row r="56">
          <cell r="B56" t="str">
            <v>Sudan</v>
          </cell>
          <cell r="C56">
            <v>31679.14847</v>
          </cell>
          <cell r="D56">
            <v>6.5677216536228808E-2</v>
          </cell>
          <cell r="E56">
            <v>20079.015782999999</v>
          </cell>
          <cell r="F56">
            <v>1.1891581786885968E-2</v>
          </cell>
          <cell r="G56">
            <v>51758.164252999981</v>
          </cell>
          <cell r="H56">
            <v>2.3842318563569331E-2</v>
          </cell>
          <cell r="I56">
            <v>36658.789220000006</v>
          </cell>
          <cell r="J56">
            <v>4.3929134314794241E-2</v>
          </cell>
          <cell r="K56">
            <v>17941.827059000003</v>
          </cell>
          <cell r="L56">
            <v>9.3224944168211199E-3</v>
          </cell>
          <cell r="M56">
            <v>54600.616279000009</v>
          </cell>
          <cell r="N56">
            <v>1.9789486022206496E-2</v>
          </cell>
          <cell r="O56">
            <v>47504.424760000024</v>
          </cell>
          <cell r="P56">
            <v>5.1957960970658822E-2</v>
          </cell>
          <cell r="Q56">
            <v>17448.296511049033</v>
          </cell>
          <cell r="R56">
            <v>8.9763969737730424E-3</v>
          </cell>
          <cell r="S56">
            <v>64952.721271049006</v>
          </cell>
          <cell r="T56">
            <v>2.2725973569847114E-2</v>
          </cell>
        </row>
        <row r="57">
          <cell r="B57" t="str">
            <v>Swaziland</v>
          </cell>
          <cell r="C57">
            <v>4780.4392799999996</v>
          </cell>
          <cell r="D57">
            <v>9.9108076098755604E-3</v>
          </cell>
          <cell r="E57">
            <v>53.718297999999997</v>
          </cell>
          <cell r="F57">
            <v>3.1814085960336387E-5</v>
          </cell>
          <cell r="G57">
            <v>4834.1575780000003</v>
          </cell>
          <cell r="H57">
            <v>2.2268472351101259E-3</v>
          </cell>
          <cell r="I57">
            <v>0</v>
          </cell>
          <cell r="J57">
            <v>0</v>
          </cell>
          <cell r="K57">
            <v>169.05994699999999</v>
          </cell>
          <cell r="L57">
            <v>8.7842804795344899E-5</v>
          </cell>
          <cell r="M57">
            <v>169.05994699999999</v>
          </cell>
          <cell r="N57">
            <v>6.1274206887628648E-5</v>
          </cell>
          <cell r="O57">
            <v>0</v>
          </cell>
          <cell r="P57">
            <v>0</v>
          </cell>
          <cell r="Q57">
            <v>4.3854499999999996</v>
          </cell>
          <cell r="R57">
            <v>2.2561251227995226E-6</v>
          </cell>
          <cell r="S57">
            <v>4.3854499999999996</v>
          </cell>
          <cell r="T57">
            <v>1.5344025445213871E-6</v>
          </cell>
        </row>
        <row r="58">
          <cell r="B58" t="str">
            <v>Tanzania</v>
          </cell>
          <cell r="C58">
            <v>9159.7923500000015</v>
          </cell>
          <cell r="D58">
            <v>1.8990083214122523E-2</v>
          </cell>
          <cell r="E58">
            <v>147943.94154499998</v>
          </cell>
          <cell r="F58">
            <v>8.7618212952756083E-2</v>
          </cell>
          <cell r="G58">
            <v>157103.73389500007</v>
          </cell>
          <cell r="H58">
            <v>7.2369592799723548E-2</v>
          </cell>
          <cell r="I58">
            <v>18930.576840000005</v>
          </cell>
          <cell r="J58">
            <v>2.2684978701020316E-2</v>
          </cell>
          <cell r="K58">
            <v>185915.86416000006</v>
          </cell>
          <cell r="L58">
            <v>9.6601065205377978E-2</v>
          </cell>
          <cell r="M58">
            <v>204846.44100000002</v>
          </cell>
          <cell r="N58">
            <v>7.4244689110356907E-2</v>
          </cell>
          <cell r="O58">
            <v>19834</v>
          </cell>
          <cell r="P58">
            <v>2.1693435992509565E-2</v>
          </cell>
          <cell r="Q58">
            <v>166375.48753096012</v>
          </cell>
          <cell r="R58">
            <v>8.5593021750702422E-2</v>
          </cell>
          <cell r="S58">
            <v>186209.48753096003</v>
          </cell>
          <cell r="T58">
            <v>6.5151879848482738E-2</v>
          </cell>
        </row>
        <row r="59">
          <cell r="B59" t="str">
            <v>Togo</v>
          </cell>
          <cell r="C59">
            <v>27.988140000000001</v>
          </cell>
          <cell r="D59">
            <v>5.8025017085514075E-5</v>
          </cell>
          <cell r="E59">
            <v>5.4314049999999998</v>
          </cell>
          <cell r="F59">
            <v>3.2166913693989491E-6</v>
          </cell>
          <cell r="G59">
            <v>33.419544999999999</v>
          </cell>
          <cell r="H59">
            <v>1.5394661878746152E-5</v>
          </cell>
          <cell r="I59">
            <v>0</v>
          </cell>
          <cell r="J59">
            <v>0</v>
          </cell>
          <cell r="K59">
            <v>33.963340000000002</v>
          </cell>
          <cell r="L59">
            <v>1.7647202065063523E-5</v>
          </cell>
          <cell r="M59">
            <v>33.963340000000002</v>
          </cell>
          <cell r="N59">
            <v>1.2309696996148197E-5</v>
          </cell>
          <cell r="O59">
            <v>0</v>
          </cell>
          <cell r="P59">
            <v>0</v>
          </cell>
          <cell r="Q59">
            <v>0</v>
          </cell>
          <cell r="R59">
            <v>0</v>
          </cell>
          <cell r="S59">
            <v>0</v>
          </cell>
          <cell r="T59">
            <v>0</v>
          </cell>
        </row>
        <row r="60">
          <cell r="B60" t="str">
            <v>Tunisia</v>
          </cell>
          <cell r="C60">
            <v>2075.9713999999999</v>
          </cell>
          <cell r="D60">
            <v>4.3039042949634581E-3</v>
          </cell>
          <cell r="E60">
            <v>5026.643223</v>
          </cell>
          <cell r="F60">
            <v>2.9769755472979493E-3</v>
          </cell>
          <cell r="G60">
            <v>7102.6146230000022</v>
          </cell>
          <cell r="H60">
            <v>3.2718084754332559E-3</v>
          </cell>
          <cell r="I60">
            <v>599.25100000000009</v>
          </cell>
          <cell r="J60">
            <v>7.1809730292218214E-4</v>
          </cell>
          <cell r="K60">
            <v>5709.2184220000008</v>
          </cell>
          <cell r="L60">
            <v>2.9664847781936967E-3</v>
          </cell>
          <cell r="M60">
            <v>6308.4694219999992</v>
          </cell>
          <cell r="N60">
            <v>2.286446123799548E-3</v>
          </cell>
          <cell r="O60">
            <v>3360.73</v>
          </cell>
          <cell r="P60">
            <v>3.6757981820664852E-3</v>
          </cell>
          <cell r="Q60">
            <v>6477.4078304670702</v>
          </cell>
          <cell r="R60">
            <v>3.3323473159961024E-3</v>
          </cell>
          <cell r="S60">
            <v>9838.1378304670689</v>
          </cell>
          <cell r="T60">
            <v>3.4422154443491063E-3</v>
          </cell>
        </row>
        <row r="61">
          <cell r="B61" t="str">
            <v>Uganda</v>
          </cell>
          <cell r="C61">
            <v>15490.077300000003</v>
          </cell>
          <cell r="D61">
            <v>3.2114031157069879E-2</v>
          </cell>
          <cell r="E61">
            <v>78015.16371800004</v>
          </cell>
          <cell r="F61">
            <v>4.6203644142526062E-2</v>
          </cell>
          <cell r="G61">
            <v>93505.241017999972</v>
          </cell>
          <cell r="H61">
            <v>4.307304511066129E-2</v>
          </cell>
          <cell r="I61">
            <v>44818.481</v>
          </cell>
          <cell r="J61">
            <v>5.3707094902084529E-2</v>
          </cell>
          <cell r="K61">
            <v>78529.879579999993</v>
          </cell>
          <cell r="L61">
            <v>4.0803779990229626E-2</v>
          </cell>
          <cell r="M61">
            <v>123348.36057999998</v>
          </cell>
          <cell r="N61">
            <v>4.470646714108302E-2</v>
          </cell>
          <cell r="O61">
            <v>42807.990040000004</v>
          </cell>
          <cell r="P61">
            <v>4.6821235852613038E-2</v>
          </cell>
          <cell r="Q61">
            <v>68133.40954540878</v>
          </cell>
          <cell r="R61">
            <v>3.5051704380938228E-2</v>
          </cell>
          <cell r="S61">
            <v>110941.39958540871</v>
          </cell>
          <cell r="T61">
            <v>3.8816715688610087E-2</v>
          </cell>
        </row>
        <row r="62">
          <cell r="B62" t="str">
            <v>Zambia</v>
          </cell>
          <cell r="C62">
            <v>582.17413999999997</v>
          </cell>
          <cell r="D62">
            <v>1.2069635359921902E-3</v>
          </cell>
          <cell r="E62">
            <v>52595.290845000003</v>
          </cell>
          <cell r="F62">
            <v>3.1148997014978461E-2</v>
          </cell>
          <cell r="G62">
            <v>53177.464984999991</v>
          </cell>
          <cell r="H62">
            <v>2.4496117257519146E-2</v>
          </cell>
          <cell r="I62">
            <v>7345.0721600000015</v>
          </cell>
          <cell r="J62">
            <v>8.8017817373100861E-3</v>
          </cell>
          <cell r="K62">
            <v>43148.150776999995</v>
          </cell>
          <cell r="L62">
            <v>2.2419589342377585E-2</v>
          </cell>
          <cell r="M62">
            <v>50493.222937000013</v>
          </cell>
          <cell r="N62">
            <v>1.8300799471236643E-2</v>
          </cell>
          <cell r="O62">
            <v>8174.0174399999996</v>
          </cell>
          <cell r="P62">
            <v>8.9403309537308094E-3</v>
          </cell>
          <cell r="Q62">
            <v>49668.605311855892</v>
          </cell>
          <cell r="R62">
            <v>2.5552357969761803E-2</v>
          </cell>
          <cell r="S62">
            <v>57842.622751855895</v>
          </cell>
          <cell r="T62">
            <v>2.0238257768812405E-2</v>
          </cell>
        </row>
        <row r="63">
          <cell r="B63" t="str">
            <v>Zimbabwe</v>
          </cell>
          <cell r="C63">
            <v>31113.200929999999</v>
          </cell>
          <cell r="D63">
            <v>6.4503893990393149E-2</v>
          </cell>
          <cell r="E63">
            <v>107717.489424</v>
          </cell>
          <cell r="F63">
            <v>6.3794528038970288E-2</v>
          </cell>
          <cell r="G63">
            <v>138830.69035400002</v>
          </cell>
          <cell r="H63">
            <v>6.3952143465529979E-2</v>
          </cell>
          <cell r="I63">
            <v>49007.26453</v>
          </cell>
          <cell r="J63">
            <v>5.8726617865613756E-2</v>
          </cell>
          <cell r="K63">
            <v>43888.459958000007</v>
          </cell>
          <cell r="L63">
            <v>2.2804250736331452E-2</v>
          </cell>
          <cell r="M63">
            <v>92895.724488000007</v>
          </cell>
          <cell r="N63">
            <v>3.3669192154980758E-2</v>
          </cell>
          <cell r="O63">
            <v>48959.144279999986</v>
          </cell>
          <cell r="P63">
            <v>5.354906033509229E-2</v>
          </cell>
          <cell r="Q63">
            <v>50783.849791594504</v>
          </cell>
          <cell r="R63">
            <v>2.612610321570048E-2</v>
          </cell>
          <cell r="S63">
            <v>99742.994071594541</v>
          </cell>
          <cell r="T63">
            <v>3.4898563180890511E-2</v>
          </cell>
        </row>
        <row r="64">
          <cell r="B64" t="str">
            <v>Africa Total</v>
          </cell>
          <cell r="C64">
            <v>482346.08804599958</v>
          </cell>
          <cell r="D64">
            <v>1</v>
          </cell>
          <cell r="E64">
            <v>1688506.7220530014</v>
          </cell>
          <cell r="F64">
            <v>1</v>
          </cell>
          <cell r="G64">
            <v>2170852.8100989978</v>
          </cell>
          <cell r="H64">
            <v>1</v>
          </cell>
          <cell r="I64">
            <v>834498.32990799996</v>
          </cell>
          <cell r="J64">
            <v>1</v>
          </cell>
          <cell r="K64">
            <v>1924573.6448633876</v>
          </cell>
          <cell r="L64">
            <v>1</v>
          </cell>
          <cell r="M64">
            <v>2759071.9747713855</v>
          </cell>
          <cell r="N64">
            <v>1</v>
          </cell>
          <cell r="O64">
            <v>914285.77782000042</v>
          </cell>
          <cell r="P64">
            <v>1</v>
          </cell>
          <cell r="Q64">
            <v>1943797.3345016853</v>
          </cell>
          <cell r="R64">
            <v>1</v>
          </cell>
          <cell r="S64">
            <v>2858083.1123216855</v>
          </cell>
          <cell r="T64">
            <v>1</v>
          </cell>
        </row>
      </sheetData>
      <sheetData sheetId="9"/>
      <sheetData sheetId="10">
        <row r="7">
          <cell r="B7" t="str">
            <v>Afghanistan</v>
          </cell>
          <cell r="C7">
            <v>103693.57426299999</v>
          </cell>
          <cell r="D7">
            <v>0.23019643276203838</v>
          </cell>
          <cell r="E7">
            <v>170107.58014300003</v>
          </cell>
          <cell r="F7">
            <v>0.18454976149751454</v>
          </cell>
          <cell r="G7">
            <v>273801.1544060001</v>
          </cell>
          <cell r="H7">
            <v>0.19953434785480481</v>
          </cell>
          <cell r="I7">
            <v>216813.41121999998</v>
          </cell>
          <cell r="J7">
            <v>0.27298276039951802</v>
          </cell>
          <cell r="K7">
            <v>83114.144468000028</v>
          </cell>
          <cell r="L7">
            <v>6.4419915319054374E-2</v>
          </cell>
          <cell r="M7">
            <v>299927.55568799999</v>
          </cell>
          <cell r="N7">
            <v>0.14388935937006919</v>
          </cell>
          <cell r="O7">
            <v>175300.17813000001</v>
          </cell>
          <cell r="P7">
            <v>0.20216611054604056</v>
          </cell>
          <cell r="Q7">
            <v>60017.83729595154</v>
          </cell>
          <cell r="R7">
            <v>4.0754008639593373E-2</v>
          </cell>
          <cell r="S7">
            <v>235318.01542595142</v>
          </cell>
          <cell r="T7">
            <v>0.10038641854437945</v>
          </cell>
        </row>
        <row r="8">
          <cell r="B8" t="str">
            <v>Armenia</v>
          </cell>
          <cell r="C8">
            <v>0</v>
          </cell>
          <cell r="D8">
            <v>0</v>
          </cell>
          <cell r="E8">
            <v>832.15423999999985</v>
          </cell>
          <cell r="F8">
            <v>9.028043688120446E-4</v>
          </cell>
          <cell r="G8">
            <v>832.15423999999985</v>
          </cell>
          <cell r="H8">
            <v>6.0643774111630269E-4</v>
          </cell>
          <cell r="I8">
            <v>0</v>
          </cell>
          <cell r="J8">
            <v>0</v>
          </cell>
          <cell r="K8">
            <v>1187.8566469999998</v>
          </cell>
          <cell r="L8">
            <v>9.206811319627746E-4</v>
          </cell>
          <cell r="M8">
            <v>1187.8566469999998</v>
          </cell>
          <cell r="N8">
            <v>5.6987071950837377E-4</v>
          </cell>
          <cell r="O8">
            <v>0</v>
          </cell>
          <cell r="P8">
            <v>0</v>
          </cell>
          <cell r="Q8">
            <v>438.31988737461091</v>
          </cell>
          <cell r="R8">
            <v>2.9763305846702744E-4</v>
          </cell>
          <cell r="S8">
            <v>438.31988737461091</v>
          </cell>
          <cell r="T8">
            <v>1.8698680417929609E-4</v>
          </cell>
        </row>
        <row r="9">
          <cell r="B9" t="str">
            <v>Asia, regional</v>
          </cell>
          <cell r="C9">
            <v>10070.325279999999</v>
          </cell>
          <cell r="D9">
            <v>2.2355801434038713E-2</v>
          </cell>
          <cell r="E9">
            <v>9896.8335170000009</v>
          </cell>
          <cell r="F9">
            <v>1.0737077463611884E-2</v>
          </cell>
          <cell r="G9">
            <v>19967.158796999996</v>
          </cell>
          <cell r="H9">
            <v>1.4551195073359467E-2</v>
          </cell>
          <cell r="I9">
            <v>22506.462899999999</v>
          </cell>
          <cell r="J9">
            <v>2.8337160209324721E-2</v>
          </cell>
          <cell r="K9">
            <v>42009.096666692312</v>
          </cell>
          <cell r="L9">
            <v>3.2560311692075676E-2</v>
          </cell>
          <cell r="M9">
            <v>64515.559566692275</v>
          </cell>
          <cell r="N9">
            <v>3.0951149233882494E-2</v>
          </cell>
          <cell r="O9">
            <v>15967.675509999997</v>
          </cell>
          <cell r="P9">
            <v>1.8414829276009268E-2</v>
          </cell>
          <cell r="Q9">
            <v>52714.017217168781</v>
          </cell>
          <cell r="R9">
            <v>3.579448393821219E-2</v>
          </cell>
          <cell r="S9">
            <v>68681.692727168789</v>
          </cell>
          <cell r="T9">
            <v>2.9299538073894803E-2</v>
          </cell>
        </row>
        <row r="10">
          <cell r="B10" t="str">
            <v>Azerbaijan</v>
          </cell>
          <cell r="C10">
            <v>0</v>
          </cell>
          <cell r="D10">
            <v>0</v>
          </cell>
          <cell r="E10">
            <v>1335.3178619999999</v>
          </cell>
          <cell r="F10">
            <v>1.4486867237092477E-3</v>
          </cell>
          <cell r="G10">
            <v>1335.3178619999999</v>
          </cell>
          <cell r="H10">
            <v>9.7312145871362836E-4</v>
          </cell>
          <cell r="I10">
            <v>0</v>
          </cell>
          <cell r="J10">
            <v>0</v>
          </cell>
          <cell r="K10">
            <v>2444.6071649999999</v>
          </cell>
          <cell r="L10">
            <v>1.8947603631808525E-3</v>
          </cell>
          <cell r="M10">
            <v>2444.6071649999999</v>
          </cell>
          <cell r="N10">
            <v>1.1727930702347419E-3</v>
          </cell>
          <cell r="O10">
            <v>0</v>
          </cell>
          <cell r="P10">
            <v>0</v>
          </cell>
          <cell r="Q10">
            <v>1008.3323161362139</v>
          </cell>
          <cell r="R10">
            <v>6.8468951523130591E-4</v>
          </cell>
          <cell r="S10">
            <v>1008.3323161362139</v>
          </cell>
          <cell r="T10">
            <v>4.3015350837567208E-4</v>
          </cell>
        </row>
        <row r="11">
          <cell r="B11" t="str">
            <v>Bangladesh</v>
          </cell>
          <cell r="C11">
            <v>51237.513269999996</v>
          </cell>
          <cell r="D11">
            <v>0.11374564781069749</v>
          </cell>
          <cell r="E11">
            <v>144882.26790000001</v>
          </cell>
          <cell r="F11">
            <v>0.15718281315674976</v>
          </cell>
          <cell r="G11">
            <v>196119.78116999989</v>
          </cell>
          <cell r="H11">
            <v>0.14292354874134672</v>
          </cell>
          <cell r="I11">
            <v>30000.441270000003</v>
          </cell>
          <cell r="J11">
            <v>3.777258622981701E-2</v>
          </cell>
          <cell r="K11">
            <v>133696.155784</v>
          </cell>
          <cell r="L11">
            <v>0.10362490150403192</v>
          </cell>
          <cell r="M11">
            <v>163696.59705399993</v>
          </cell>
          <cell r="N11">
            <v>7.8532959157853077E-2</v>
          </cell>
          <cell r="O11">
            <v>-974.32713999999987</v>
          </cell>
          <cell r="P11">
            <v>-1.1236493333576254E-3</v>
          </cell>
          <cell r="Q11">
            <v>149514.35804877998</v>
          </cell>
          <cell r="R11">
            <v>0.10152497514391869</v>
          </cell>
          <cell r="S11">
            <v>148540.03090877994</v>
          </cell>
          <cell r="T11">
            <v>6.3367021374936258E-2</v>
          </cell>
        </row>
        <row r="12">
          <cell r="B12" t="str">
            <v>Bhutan</v>
          </cell>
          <cell r="C12">
            <v>0</v>
          </cell>
          <cell r="D12">
            <v>0</v>
          </cell>
          <cell r="E12">
            <v>7.3984579999999998</v>
          </cell>
          <cell r="F12">
            <v>8.0265891631729507E-6</v>
          </cell>
          <cell r="G12">
            <v>7.3984579999999998</v>
          </cell>
          <cell r="H12">
            <v>5.3916737325809202E-6</v>
          </cell>
          <cell r="I12">
            <v>0</v>
          </cell>
          <cell r="J12">
            <v>0</v>
          </cell>
          <cell r="K12">
            <v>75.675837999999999</v>
          </cell>
          <cell r="L12">
            <v>5.8654650262753106E-5</v>
          </cell>
          <cell r="M12">
            <v>75.675837999999999</v>
          </cell>
          <cell r="N12">
            <v>3.6305259863953217E-5</v>
          </cell>
          <cell r="O12">
            <v>0</v>
          </cell>
          <cell r="P12">
            <v>0</v>
          </cell>
          <cell r="Q12">
            <v>61.64461</v>
          </cell>
          <cell r="R12">
            <v>4.1858638726621139E-5</v>
          </cell>
          <cell r="S12">
            <v>61.64461</v>
          </cell>
          <cell r="T12">
            <v>2.6297525964017547E-5</v>
          </cell>
        </row>
        <row r="13">
          <cell r="B13" t="str">
            <v>Cambodia</v>
          </cell>
          <cell r="C13">
            <v>11642.840399999999</v>
          </cell>
          <cell r="D13">
            <v>2.5846734923998787E-2</v>
          </cell>
          <cell r="E13">
            <v>2930.9739160000004</v>
          </cell>
          <cell r="F13">
            <v>3.179814425074548E-3</v>
          </cell>
          <cell r="G13">
            <v>14573.814315999995</v>
          </cell>
          <cell r="H13">
            <v>1.062076068162973E-2</v>
          </cell>
          <cell r="I13">
            <v>0</v>
          </cell>
          <cell r="J13">
            <v>0</v>
          </cell>
          <cell r="K13">
            <v>2779.8433490000007</v>
          </cell>
          <cell r="L13">
            <v>2.154594435027404E-3</v>
          </cell>
          <cell r="M13">
            <v>2779.8433490000007</v>
          </cell>
          <cell r="N13">
            <v>1.3336216397964041E-3</v>
          </cell>
          <cell r="O13">
            <v>0</v>
          </cell>
          <cell r="P13">
            <v>0</v>
          </cell>
          <cell r="Q13">
            <v>2045.4588775759585</v>
          </cell>
          <cell r="R13">
            <v>1.3889312331866815E-3</v>
          </cell>
          <cell r="S13">
            <v>2045.4588775759585</v>
          </cell>
          <cell r="T13">
            <v>8.7259061159416823E-4</v>
          </cell>
        </row>
        <row r="14">
          <cell r="B14" t="str">
            <v>China</v>
          </cell>
          <cell r="C14">
            <v>4888.5817600000009</v>
          </cell>
          <cell r="D14">
            <v>1.085249583125914E-2</v>
          </cell>
          <cell r="E14">
            <v>22297.98318700002</v>
          </cell>
          <cell r="F14">
            <v>2.4191088225328446E-2</v>
          </cell>
          <cell r="G14">
            <v>27186.564946999973</v>
          </cell>
          <cell r="H14">
            <v>1.9812383621539104E-2</v>
          </cell>
          <cell r="I14">
            <v>14.94</v>
          </cell>
          <cell r="J14">
            <v>1.8810471259227115E-5</v>
          </cell>
          <cell r="K14">
            <v>44626.075385000011</v>
          </cell>
          <cell r="L14">
            <v>3.4588673392773404E-2</v>
          </cell>
          <cell r="M14">
            <v>44641.015385000021</v>
          </cell>
          <cell r="N14">
            <v>2.1416395338009462E-2</v>
          </cell>
          <cell r="O14">
            <v>31.58595</v>
          </cell>
          <cell r="P14">
            <v>3.6426709473542218E-5</v>
          </cell>
          <cell r="Q14">
            <v>46870.388324989188</v>
          </cell>
          <cell r="R14">
            <v>3.1826475208005439E-2</v>
          </cell>
          <cell r="S14">
            <v>46901.974274989254</v>
          </cell>
          <cell r="T14">
            <v>2.0008333027984326E-2</v>
          </cell>
        </row>
        <row r="15">
          <cell r="B15" t="str">
            <v>Georgia</v>
          </cell>
          <cell r="C15">
            <v>1035.548</v>
          </cell>
          <cell r="D15">
            <v>2.2988835831741798E-3</v>
          </cell>
          <cell r="E15">
            <v>3239.4566040000009</v>
          </cell>
          <cell r="F15">
            <v>3.5144873799696445E-3</v>
          </cell>
          <cell r="G15">
            <v>4275.0046039999988</v>
          </cell>
          <cell r="H15">
            <v>3.115437031615141E-3</v>
          </cell>
          <cell r="I15">
            <v>0</v>
          </cell>
          <cell r="J15">
            <v>0</v>
          </cell>
          <cell r="K15">
            <v>2853.9378139999994</v>
          </cell>
          <cell r="L15">
            <v>2.2120233984302372E-3</v>
          </cell>
          <cell r="M15">
            <v>2853.9378139999994</v>
          </cell>
          <cell r="N15">
            <v>1.3691682406322683E-3</v>
          </cell>
          <cell r="O15">
            <v>0</v>
          </cell>
          <cell r="P15">
            <v>0</v>
          </cell>
          <cell r="Q15">
            <v>761.83869158674383</v>
          </cell>
          <cell r="R15">
            <v>5.1731255269667946E-4</v>
          </cell>
          <cell r="S15">
            <v>761.83869158674383</v>
          </cell>
          <cell r="T15">
            <v>3.2499958670183097E-4</v>
          </cell>
        </row>
        <row r="16">
          <cell r="B16" t="str">
            <v>India</v>
          </cell>
          <cell r="C16">
            <v>80210.944318999973</v>
          </cell>
          <cell r="D16">
            <v>0.17806574208616816</v>
          </cell>
          <cell r="E16">
            <v>211580.44031599991</v>
          </cell>
          <cell r="F16">
            <v>0.22954367915311086</v>
          </cell>
          <cell r="G16">
            <v>291791.38463499997</v>
          </cell>
          <cell r="H16">
            <v>0.21264484355117586</v>
          </cell>
          <cell r="I16">
            <v>1630.2334700000001</v>
          </cell>
          <cell r="J16">
            <v>2.0525742860284532E-3</v>
          </cell>
          <cell r="K16">
            <v>183949.5737119999</v>
          </cell>
          <cell r="L16">
            <v>0.14257520229983942</v>
          </cell>
          <cell r="M16">
            <v>185579.80718199993</v>
          </cell>
          <cell r="N16">
            <v>8.9031364611315417E-2</v>
          </cell>
          <cell r="O16">
            <v>-1748.00362</v>
          </cell>
          <cell r="P16">
            <v>-2.0158969422936495E-3</v>
          </cell>
          <cell r="Q16">
            <v>94368.391056227192</v>
          </cell>
          <cell r="R16">
            <v>6.4079120436241227E-2</v>
          </cell>
          <cell r="S16">
            <v>92620.387436227276</v>
          </cell>
          <cell r="T16">
            <v>3.9511760126336289E-2</v>
          </cell>
        </row>
        <row r="17">
          <cell r="B17" t="str">
            <v>Indonesia</v>
          </cell>
          <cell r="C17">
            <v>-5250.1605579999996</v>
          </cell>
          <cell r="D17">
            <v>-1.1655189248412232E-2</v>
          </cell>
          <cell r="E17">
            <v>11405.589436999999</v>
          </cell>
          <cell r="F17">
            <v>1.237392718518157E-2</v>
          </cell>
          <cell r="G17">
            <v>6155.4288789999982</v>
          </cell>
          <cell r="H17">
            <v>4.4858082859528716E-3</v>
          </cell>
          <cell r="I17">
            <v>468.709</v>
          </cell>
          <cell r="J17">
            <v>5.9013635699070154E-4</v>
          </cell>
          <cell r="K17">
            <v>19395.105631000006</v>
          </cell>
          <cell r="L17">
            <v>1.5032712787342488E-2</v>
          </cell>
          <cell r="M17">
            <v>19863.814630999997</v>
          </cell>
          <cell r="N17">
            <v>9.5296064256051045E-3</v>
          </cell>
          <cell r="O17">
            <v>500.61054000000001</v>
          </cell>
          <cell r="P17">
            <v>5.7733247535607087E-4</v>
          </cell>
          <cell r="Q17">
            <v>16948.68253843538</v>
          </cell>
          <cell r="R17">
            <v>1.1508691177842778E-2</v>
          </cell>
          <cell r="S17">
            <v>17449.293078435374</v>
          </cell>
          <cell r="T17">
            <v>7.4438501238616953E-3</v>
          </cell>
        </row>
        <row r="18">
          <cell r="B18" t="str">
            <v>Iran</v>
          </cell>
          <cell r="C18">
            <v>0</v>
          </cell>
          <cell r="D18">
            <v>0</v>
          </cell>
          <cell r="E18">
            <v>734.74195099999997</v>
          </cell>
          <cell r="F18">
            <v>7.9712174910300947E-4</v>
          </cell>
          <cell r="G18">
            <v>734.74195099999997</v>
          </cell>
          <cell r="H18">
            <v>5.3544791055541003E-4</v>
          </cell>
          <cell r="I18">
            <v>0</v>
          </cell>
          <cell r="J18">
            <v>0</v>
          </cell>
          <cell r="K18">
            <v>992.54061799999999</v>
          </cell>
          <cell r="L18">
            <v>7.6929604427197523E-4</v>
          </cell>
          <cell r="M18">
            <v>992.54061799999999</v>
          </cell>
          <cell r="N18">
            <v>4.7616843122396247E-4</v>
          </cell>
          <cell r="O18">
            <v>0</v>
          </cell>
          <cell r="P18">
            <v>0</v>
          </cell>
          <cell r="Q18">
            <v>791.69839648663105</v>
          </cell>
          <cell r="R18">
            <v>5.3757318747175325E-4</v>
          </cell>
          <cell r="S18">
            <v>791.69839648663105</v>
          </cell>
          <cell r="T18">
            <v>3.3773770549084891E-4</v>
          </cell>
        </row>
        <row r="19">
          <cell r="B19" t="str">
            <v>Iraq</v>
          </cell>
          <cell r="C19">
            <v>580.20780000000002</v>
          </cell>
          <cell r="D19">
            <v>1.2880428393948016E-3</v>
          </cell>
          <cell r="E19">
            <v>6292.9621930000012</v>
          </cell>
          <cell r="F19">
            <v>6.8272364515133965E-3</v>
          </cell>
          <cell r="G19">
            <v>6873.1699929999995</v>
          </cell>
          <cell r="H19">
            <v>5.008866727475034E-3</v>
          </cell>
          <cell r="I19">
            <v>26046.471029999997</v>
          </cell>
          <cell r="J19">
            <v>3.2794270061185182E-2</v>
          </cell>
          <cell r="K19">
            <v>29390.684457999996</v>
          </cell>
          <cell r="L19">
            <v>2.2780062480007461E-2</v>
          </cell>
          <cell r="M19">
            <v>55437.155487999997</v>
          </cell>
          <cell r="N19">
            <v>2.6595811679154712E-2</v>
          </cell>
          <cell r="O19">
            <v>97592.312109999984</v>
          </cell>
          <cell r="P19">
            <v>0.11254899093053161</v>
          </cell>
          <cell r="Q19">
            <v>21288.749386753516</v>
          </cell>
          <cell r="R19">
            <v>1.4455733753878772E-2</v>
          </cell>
          <cell r="S19">
            <v>118881.06149675348</v>
          </cell>
          <cell r="T19">
            <v>5.0714536134478606E-2</v>
          </cell>
        </row>
        <row r="20">
          <cell r="B20" t="str">
            <v>Jordan</v>
          </cell>
          <cell r="C20">
            <v>0</v>
          </cell>
          <cell r="D20">
            <v>0</v>
          </cell>
          <cell r="E20">
            <v>4748.4745540000022</v>
          </cell>
          <cell r="F20">
            <v>5.1516213779599649E-3</v>
          </cell>
          <cell r="G20">
            <v>4748.4745540000022</v>
          </cell>
          <cell r="H20">
            <v>3.4604812952416181E-3</v>
          </cell>
          <cell r="I20">
            <v>30700</v>
          </cell>
          <cell r="J20">
            <v>3.8653378022642064E-2</v>
          </cell>
          <cell r="K20">
            <v>26748.513220000008</v>
          </cell>
          <cell r="L20">
            <v>2.0732174620487563E-2</v>
          </cell>
          <cell r="M20">
            <v>57448.513220000001</v>
          </cell>
          <cell r="N20">
            <v>2.7560754612982966E-2</v>
          </cell>
          <cell r="O20">
            <v>123700</v>
          </cell>
          <cell r="P20">
            <v>0.14265785774615525</v>
          </cell>
          <cell r="Q20">
            <v>51153.120897171022</v>
          </cell>
          <cell r="R20">
            <v>3.473458599825445E-2</v>
          </cell>
          <cell r="S20">
            <v>174853.12089717112</v>
          </cell>
          <cell r="T20">
            <v>7.4592157962924163E-2</v>
          </cell>
        </row>
        <row r="21">
          <cell r="B21" t="str">
            <v>Kazakhstan</v>
          </cell>
          <cell r="C21">
            <v>979.40210999999999</v>
          </cell>
          <cell r="D21">
            <v>2.1742414953291899E-3</v>
          </cell>
          <cell r="E21">
            <v>2312.6443649999997</v>
          </cell>
          <cell r="F21">
            <v>2.5089885214435209E-3</v>
          </cell>
          <cell r="G21">
            <v>3292.0464749999996</v>
          </cell>
          <cell r="H21">
            <v>2.3990999889021616E-3</v>
          </cell>
          <cell r="I21">
            <v>48.320999999999998</v>
          </cell>
          <cell r="J21">
            <v>6.0839409753488177E-5</v>
          </cell>
          <cell r="K21">
            <v>5376.857274</v>
          </cell>
          <cell r="L21">
            <v>4.1674818707552342E-3</v>
          </cell>
          <cell r="M21">
            <v>5425.178273999999</v>
          </cell>
          <cell r="N21">
            <v>2.602713260285841E-3</v>
          </cell>
          <cell r="O21">
            <v>48.685920000000003</v>
          </cell>
          <cell r="P21">
            <v>5.6147364992729952E-5</v>
          </cell>
          <cell r="Q21">
            <v>3436.4552188202788</v>
          </cell>
          <cell r="R21">
            <v>2.3334617171689438E-3</v>
          </cell>
          <cell r="S21">
            <v>3485.1411388202796</v>
          </cell>
          <cell r="T21">
            <v>1.4867575540893521E-3</v>
          </cell>
        </row>
        <row r="22">
          <cell r="B22" t="str">
            <v>Korea, Dem. Rep.</v>
          </cell>
          <cell r="C22">
            <v>0</v>
          </cell>
          <cell r="D22">
            <v>0</v>
          </cell>
          <cell r="E22">
            <v>756.35268299999962</v>
          </cell>
          <cell r="F22">
            <v>8.2056723832244285E-4</v>
          </cell>
          <cell r="G22">
            <v>756.35268299999962</v>
          </cell>
          <cell r="H22">
            <v>5.5119687014486014E-4</v>
          </cell>
          <cell r="I22">
            <v>0</v>
          </cell>
          <cell r="J22">
            <v>0</v>
          </cell>
          <cell r="K22">
            <v>740.38050700000008</v>
          </cell>
          <cell r="L22">
            <v>5.738523794007386E-4</v>
          </cell>
          <cell r="M22">
            <v>740.38050700000008</v>
          </cell>
          <cell r="N22">
            <v>3.5519536241991048E-4</v>
          </cell>
          <cell r="O22">
            <v>0</v>
          </cell>
          <cell r="P22">
            <v>0</v>
          </cell>
          <cell r="Q22">
            <v>215.97386</v>
          </cell>
          <cell r="R22">
            <v>1.4665307770028642E-4</v>
          </cell>
          <cell r="S22">
            <v>215.97386</v>
          </cell>
          <cell r="T22">
            <v>9.2134222130679257E-5</v>
          </cell>
        </row>
        <row r="23">
          <cell r="B23" t="str">
            <v>Kyrgyz Republic</v>
          </cell>
          <cell r="C23">
            <v>1252.3614830000001</v>
          </cell>
          <cell r="D23">
            <v>2.7802026110507385E-3</v>
          </cell>
          <cell r="E23">
            <v>2794.549622</v>
          </cell>
          <cell r="F23">
            <v>3.0318076701786058E-3</v>
          </cell>
          <cell r="G23">
            <v>4046.911105000002</v>
          </cell>
          <cell r="H23">
            <v>2.9492124308766149E-3</v>
          </cell>
          <cell r="I23">
            <v>1550.5246499999998</v>
          </cell>
          <cell r="J23">
            <v>1.9522154863151392E-3</v>
          </cell>
          <cell r="K23">
            <v>1154.0310810000001</v>
          </cell>
          <cell r="L23">
            <v>8.9446369194354875E-4</v>
          </cell>
          <cell r="M23">
            <v>2704.5557309999999</v>
          </cell>
          <cell r="N23">
            <v>1.2975026273313148E-3</v>
          </cell>
          <cell r="O23">
            <v>147.61104</v>
          </cell>
          <cell r="P23">
            <v>1.7023342559484262E-4</v>
          </cell>
          <cell r="Q23">
            <v>862.63813000000005</v>
          </cell>
          <cell r="R23">
            <v>5.8575855756858627E-4</v>
          </cell>
          <cell r="S23">
            <v>1010.2491699999999</v>
          </cell>
          <cell r="T23">
            <v>4.3097123622328338E-4</v>
          </cell>
        </row>
        <row r="24">
          <cell r="B24" t="str">
            <v>Laos</v>
          </cell>
          <cell r="C24">
            <v>0</v>
          </cell>
          <cell r="D24">
            <v>0</v>
          </cell>
          <cell r="E24">
            <v>930.10400000000004</v>
          </cell>
          <cell r="F24">
            <v>1.0090700909600103E-3</v>
          </cell>
          <cell r="G24">
            <v>930.10400000000004</v>
          </cell>
          <cell r="H24">
            <v>6.7781925711661052E-4</v>
          </cell>
          <cell r="I24">
            <v>0</v>
          </cell>
          <cell r="J24">
            <v>0</v>
          </cell>
          <cell r="K24">
            <v>2338.3178929999999</v>
          </cell>
          <cell r="L24">
            <v>1.8123779246032627E-3</v>
          </cell>
          <cell r="M24">
            <v>2338.3178929999999</v>
          </cell>
          <cell r="N24">
            <v>1.1218011057888325E-3</v>
          </cell>
          <cell r="O24">
            <v>24.157779999999995</v>
          </cell>
          <cell r="P24">
            <v>2.7860122414736572E-5</v>
          </cell>
          <cell r="Q24">
            <v>972.99317000000008</v>
          </cell>
          <cell r="R24">
            <v>6.606931179627849E-4</v>
          </cell>
          <cell r="S24">
            <v>997.15095000000008</v>
          </cell>
          <cell r="T24">
            <v>4.2538354931063337E-4</v>
          </cell>
        </row>
        <row r="25">
          <cell r="B25" t="str">
            <v>Lebanon</v>
          </cell>
          <cell r="C25">
            <v>0</v>
          </cell>
          <cell r="D25">
            <v>0</v>
          </cell>
          <cell r="E25">
            <v>4327.2449890000007</v>
          </cell>
          <cell r="F25">
            <v>4.6946293045256006E-3</v>
          </cell>
          <cell r="G25">
            <v>4327.2449890000007</v>
          </cell>
          <cell r="H25">
            <v>3.1535075473340139E-3</v>
          </cell>
          <cell r="I25">
            <v>68843</v>
          </cell>
          <cell r="J25">
            <v>8.6677996847320762E-2</v>
          </cell>
          <cell r="K25">
            <v>30690.443845000009</v>
          </cell>
          <cell r="L25">
            <v>2.3787476924102765E-2</v>
          </cell>
          <cell r="M25">
            <v>99533.443844999987</v>
          </cell>
          <cell r="N25">
            <v>4.7750875833669909E-2</v>
          </cell>
          <cell r="O25">
            <v>78485.321999999986</v>
          </cell>
          <cell r="P25">
            <v>9.051372595826343E-2</v>
          </cell>
          <cell r="Q25">
            <v>45551.894557402265</v>
          </cell>
          <cell r="R25">
            <v>3.093117626328468E-2</v>
          </cell>
          <cell r="S25">
            <v>124037.21655740227</v>
          </cell>
          <cell r="T25">
            <v>5.2914146474813496E-2</v>
          </cell>
        </row>
        <row r="26">
          <cell r="B26" t="str">
            <v>Malaysia</v>
          </cell>
          <cell r="C26">
            <v>4009.4348699999991</v>
          </cell>
          <cell r="D26">
            <v>8.9008177317218499E-3</v>
          </cell>
          <cell r="E26">
            <v>2385.5499030000001</v>
          </cell>
          <cell r="F26">
            <v>2.5880837601062389E-3</v>
          </cell>
          <cell r="G26">
            <v>6394.984773000001</v>
          </cell>
          <cell r="H26">
            <v>4.6603861805850711E-3</v>
          </cell>
          <cell r="I26">
            <v>0</v>
          </cell>
          <cell r="J26">
            <v>0</v>
          </cell>
          <cell r="K26">
            <v>5603.5314789999993</v>
          </cell>
          <cell r="L26">
            <v>4.3431719796359911E-3</v>
          </cell>
          <cell r="M26">
            <v>5603.5314789999993</v>
          </cell>
          <cell r="N26">
            <v>2.6882776838353223E-3</v>
          </cell>
          <cell r="O26">
            <v>74.875990000000002</v>
          </cell>
          <cell r="P26">
            <v>8.6351239531305937E-5</v>
          </cell>
          <cell r="Q26">
            <v>4188.2590795545411</v>
          </cell>
          <cell r="R26">
            <v>2.8439603025238436E-3</v>
          </cell>
          <cell r="S26">
            <v>4263.1350695545416</v>
          </cell>
          <cell r="T26">
            <v>1.8186489488655098E-3</v>
          </cell>
        </row>
        <row r="27">
          <cell r="B27" t="str">
            <v>Maldives</v>
          </cell>
          <cell r="C27">
            <v>0</v>
          </cell>
          <cell r="D27">
            <v>0</v>
          </cell>
          <cell r="E27">
            <v>220.70287500000003</v>
          </cell>
          <cell r="F27">
            <v>2.3944061110519447E-4</v>
          </cell>
          <cell r="G27">
            <v>220.70287500000003</v>
          </cell>
          <cell r="H27">
            <v>1.6083863608370698E-4</v>
          </cell>
          <cell r="I27">
            <v>0</v>
          </cell>
          <cell r="J27">
            <v>0</v>
          </cell>
          <cell r="K27">
            <v>183.51673399999999</v>
          </cell>
          <cell r="L27">
            <v>1.4223971791541562E-4</v>
          </cell>
          <cell r="M27">
            <v>183.51673399999999</v>
          </cell>
          <cell r="N27">
            <v>8.8041611343028372E-5</v>
          </cell>
          <cell r="O27">
            <v>0</v>
          </cell>
          <cell r="P27">
            <v>0</v>
          </cell>
          <cell r="Q27">
            <v>137.18673000000001</v>
          </cell>
          <cell r="R27">
            <v>9.315412603237362E-5</v>
          </cell>
          <cell r="S27">
            <v>137.18673000000001</v>
          </cell>
          <cell r="T27">
            <v>5.8523715116271567E-5</v>
          </cell>
        </row>
        <row r="28">
          <cell r="B28" t="str">
            <v>Middle East, regional</v>
          </cell>
          <cell r="C28">
            <v>20410</v>
          </cell>
          <cell r="D28">
            <v>4.5309550047496587E-2</v>
          </cell>
          <cell r="E28">
            <v>12062.191141000001</v>
          </cell>
          <cell r="F28">
            <v>1.3086274558356809E-2</v>
          </cell>
          <cell r="G28">
            <v>32472.191140999996</v>
          </cell>
          <cell r="H28">
            <v>2.3664317620546948E-2</v>
          </cell>
          <cell r="I28">
            <v>5000</v>
          </cell>
          <cell r="J28">
            <v>6.2953384401697168E-3</v>
          </cell>
          <cell r="K28">
            <v>15472.295074559572</v>
          </cell>
          <cell r="L28">
            <v>1.1992230021429153E-2</v>
          </cell>
          <cell r="M28">
            <v>20472.295074559574</v>
          </cell>
          <cell r="N28">
            <v>9.8215231219958843E-3</v>
          </cell>
          <cell r="O28">
            <v>2321.8737799999999</v>
          </cell>
          <cell r="P28">
            <v>2.6645470140758769E-3</v>
          </cell>
          <cell r="Q28">
            <v>34321.884200135573</v>
          </cell>
          <cell r="R28">
            <v>2.3304991864809024E-2</v>
          </cell>
          <cell r="S28">
            <v>36643.757980135575</v>
          </cell>
          <cell r="T28">
            <v>1.5632188716933896E-2</v>
          </cell>
        </row>
        <row r="29">
          <cell r="B29" t="str">
            <v>Mongolia</v>
          </cell>
          <cell r="C29">
            <v>2127.1570299999998</v>
          </cell>
          <cell r="D29">
            <v>4.7222208676956992E-3</v>
          </cell>
          <cell r="E29">
            <v>805.69696499999975</v>
          </cell>
          <cell r="F29">
            <v>8.7410086373002798E-4</v>
          </cell>
          <cell r="G29">
            <v>2932.8539950000004</v>
          </cell>
          <cell r="H29">
            <v>2.1373361646895225E-3</v>
          </cell>
          <cell r="I29">
            <v>0</v>
          </cell>
          <cell r="J29">
            <v>0</v>
          </cell>
          <cell r="K29">
            <v>633.22529000000009</v>
          </cell>
          <cell r="L29">
            <v>4.9079876621228044E-4</v>
          </cell>
          <cell r="M29">
            <v>633.22529000000009</v>
          </cell>
          <cell r="N29">
            <v>3.0378796341676636E-4</v>
          </cell>
          <cell r="O29">
            <v>39.280810000000002</v>
          </cell>
          <cell r="P29">
            <v>4.53008585702001E-5</v>
          </cell>
          <cell r="Q29">
            <v>323.24769000000003</v>
          </cell>
          <cell r="R29">
            <v>2.1949539910991127E-4</v>
          </cell>
          <cell r="S29">
            <v>362.52850000000007</v>
          </cell>
          <cell r="T29">
            <v>1.5465427782650158E-4</v>
          </cell>
        </row>
        <row r="30">
          <cell r="B30" t="str">
            <v>Burma</v>
          </cell>
          <cell r="C30">
            <v>12786.463609999999</v>
          </cell>
          <cell r="D30">
            <v>2.8385542031738802E-2</v>
          </cell>
          <cell r="E30">
            <v>17537.237428000004</v>
          </cell>
          <cell r="F30">
            <v>1.9026153813615745E-2</v>
          </cell>
          <cell r="G30">
            <v>30323.701038000003</v>
          </cell>
          <cell r="H30">
            <v>2.2098591674267989E-2</v>
          </cell>
          <cell r="I30">
            <v>77465.101480000012</v>
          </cell>
          <cell r="J30">
            <v>9.7533806223738431E-2</v>
          </cell>
          <cell r="K30">
            <v>36429.851123</v>
          </cell>
          <cell r="L30">
            <v>2.8235963197972492E-2</v>
          </cell>
          <cell r="M30">
            <v>113894.95260300004</v>
          </cell>
          <cell r="N30">
            <v>5.4640767261071505E-2</v>
          </cell>
          <cell r="O30">
            <v>66416.915830000013</v>
          </cell>
          <cell r="P30">
            <v>7.6595755298419638E-2</v>
          </cell>
          <cell r="Q30">
            <v>40464.260857053087</v>
          </cell>
          <cell r="R30">
            <v>2.7476512164731716E-2</v>
          </cell>
          <cell r="S30">
            <v>106922.40268705311</v>
          </cell>
          <cell r="T30">
            <v>4.5612984830270126E-2</v>
          </cell>
        </row>
        <row r="31">
          <cell r="B31" t="str">
            <v>Nepal</v>
          </cell>
          <cell r="C31">
            <v>14442.187000000002</v>
          </cell>
          <cell r="D31">
            <v>3.2061195231347615E-2</v>
          </cell>
          <cell r="E31">
            <v>55059.970196999973</v>
          </cell>
          <cell r="F31">
            <v>5.9734577138623429E-2</v>
          </cell>
          <cell r="G31">
            <v>69502.157196999993</v>
          </cell>
          <cell r="H31">
            <v>5.0650142950973677E-2</v>
          </cell>
          <cell r="I31">
            <v>10900.154549999999</v>
          </cell>
          <cell r="J31">
            <v>1.3724032388481168E-2</v>
          </cell>
          <cell r="K31">
            <v>77309.890418999988</v>
          </cell>
          <cell r="L31">
            <v>5.992116776266436E-2</v>
          </cell>
          <cell r="M31">
            <v>88210.04496900001</v>
          </cell>
          <cell r="N31">
            <v>4.231850865279542E-2</v>
          </cell>
          <cell r="O31">
            <v>23479.22622</v>
          </cell>
          <cell r="P31">
            <v>2.7077575699939845E-2</v>
          </cell>
          <cell r="Q31">
            <v>79550.752253889033</v>
          </cell>
          <cell r="R31">
            <v>5.4017475315789716E-2</v>
          </cell>
          <cell r="S31">
            <v>103029.97847388906</v>
          </cell>
          <cell r="T31">
            <v>4.3952480743884449E-2</v>
          </cell>
        </row>
        <row r="32">
          <cell r="B32" t="str">
            <v>Pakistan</v>
          </cell>
          <cell r="C32">
            <v>57487.320352999996</v>
          </cell>
          <cell r="D32">
            <v>0.12762002051105945</v>
          </cell>
          <cell r="E32">
            <v>131730.41647699988</v>
          </cell>
          <cell r="F32">
            <v>0.14291436585225553</v>
          </cell>
          <cell r="G32">
            <v>189217.73682999998</v>
          </cell>
          <cell r="H32">
            <v>0.13789363964825108</v>
          </cell>
          <cell r="I32">
            <v>66676.675999999978</v>
          </cell>
          <cell r="J32">
            <v>8.3950448297108279E-2</v>
          </cell>
          <cell r="K32">
            <v>307105.889456</v>
          </cell>
          <cell r="L32">
            <v>0.23803090941224059</v>
          </cell>
          <cell r="M32">
            <v>373782.56545599992</v>
          </cell>
          <cell r="N32">
            <v>0.17932108226532198</v>
          </cell>
          <cell r="O32">
            <v>76674.758230000007</v>
          </cell>
          <cell r="P32">
            <v>8.842568110182851E-2</v>
          </cell>
          <cell r="Q32">
            <v>385973.58184085652</v>
          </cell>
          <cell r="R32">
            <v>0.26208826238492472</v>
          </cell>
          <cell r="S32">
            <v>462648.34007085662</v>
          </cell>
          <cell r="T32">
            <v>0.19736529658023577</v>
          </cell>
        </row>
        <row r="33">
          <cell r="B33" t="str">
            <v>Philippines</v>
          </cell>
          <cell r="C33">
            <v>-383.11982999999998</v>
          </cell>
          <cell r="D33">
            <v>-8.5051382222309582E-4</v>
          </cell>
          <cell r="E33">
            <v>2047.4432769999996</v>
          </cell>
          <cell r="F33">
            <v>2.2212717865505911E-3</v>
          </cell>
          <cell r="G33">
            <v>1664.3234469999995</v>
          </cell>
          <cell r="H33">
            <v>1.2128863895298765E-3</v>
          </cell>
          <cell r="I33">
            <v>1205</v>
          </cell>
          <cell r="J33">
            <v>1.5171765640809019E-3</v>
          </cell>
          <cell r="K33">
            <v>7911.879648000001</v>
          </cell>
          <cell r="L33">
            <v>6.132321041154961E-3</v>
          </cell>
          <cell r="M33">
            <v>9116.8796480000019</v>
          </cell>
          <cell r="N33">
            <v>4.3737960955123664E-3</v>
          </cell>
          <cell r="O33">
            <v>895</v>
          </cell>
          <cell r="P33">
            <v>1.0321647751237587E-3</v>
          </cell>
          <cell r="Q33">
            <v>4770.6966022512288</v>
          </cell>
          <cell r="R33">
            <v>3.2394537908172864E-3</v>
          </cell>
          <cell r="S33">
            <v>5665.6966022512306</v>
          </cell>
          <cell r="T33">
            <v>2.4169802274999828E-3</v>
          </cell>
        </row>
        <row r="34">
          <cell r="B34" t="str">
            <v>South &amp; Central Asia, regional</v>
          </cell>
          <cell r="C34">
            <v>0</v>
          </cell>
          <cell r="D34">
            <v>0</v>
          </cell>
          <cell r="E34">
            <v>0</v>
          </cell>
          <cell r="F34">
            <v>0</v>
          </cell>
          <cell r="G34">
            <v>0</v>
          </cell>
          <cell r="H34">
            <v>0</v>
          </cell>
          <cell r="I34">
            <v>0</v>
          </cell>
          <cell r="J34">
            <v>0</v>
          </cell>
          <cell r="K34">
            <v>6174.6580589180721</v>
          </cell>
          <cell r="L34">
            <v>4.7858394239113609E-3</v>
          </cell>
          <cell r="M34">
            <v>6174.6580589180721</v>
          </cell>
          <cell r="N34">
            <v>2.9622739744232969E-3</v>
          </cell>
          <cell r="O34">
            <v>0</v>
          </cell>
          <cell r="P34">
            <v>0</v>
          </cell>
          <cell r="Q34">
            <v>0</v>
          </cell>
          <cell r="R34">
            <v>0</v>
          </cell>
          <cell r="S34">
            <v>0</v>
          </cell>
          <cell r="T34">
            <v>0</v>
          </cell>
        </row>
        <row r="35">
          <cell r="B35" t="str">
            <v>South Asia, regional</v>
          </cell>
          <cell r="C35">
            <v>116.86996100000002</v>
          </cell>
          <cell r="D35">
            <v>2.5944759171869065E-4</v>
          </cell>
          <cell r="E35">
            <v>1076.612218</v>
          </cell>
          <cell r="F35">
            <v>1.1680168978371432E-3</v>
          </cell>
          <cell r="G35">
            <v>1193.4821790000001</v>
          </cell>
          <cell r="H35">
            <v>8.6975779477530869E-4</v>
          </cell>
          <cell r="I35">
            <v>3215.2060000000001</v>
          </cell>
          <cell r="J35">
            <v>4.0481619849728635E-3</v>
          </cell>
          <cell r="K35">
            <v>4977.0066100000004</v>
          </cell>
          <cell r="L35">
            <v>3.8575665599495635E-3</v>
          </cell>
          <cell r="M35">
            <v>8192.2126100000041</v>
          </cell>
          <cell r="N35">
            <v>3.9301898139113382E-3</v>
          </cell>
          <cell r="O35">
            <v>1521.6311400000002</v>
          </cell>
          <cell r="P35">
            <v>1.7548313557982219E-3</v>
          </cell>
          <cell r="Q35">
            <v>56609.474649958611</v>
          </cell>
          <cell r="R35">
            <v>3.843962266735787E-2</v>
          </cell>
          <cell r="S35">
            <v>58131.105789958587</v>
          </cell>
          <cell r="T35">
            <v>2.479866875349665E-2</v>
          </cell>
        </row>
        <row r="36">
          <cell r="B36" t="str">
            <v>Sri Lanka</v>
          </cell>
          <cell r="C36">
            <v>78</v>
          </cell>
          <cell r="D36">
            <v>1.7315751610508254E-4</v>
          </cell>
          <cell r="E36">
            <v>5382.4189089999982</v>
          </cell>
          <cell r="F36">
            <v>5.8393877868383615E-3</v>
          </cell>
          <cell r="G36">
            <v>5460.4189089999973</v>
          </cell>
          <cell r="H36">
            <v>3.9793153114532041E-3</v>
          </cell>
          <cell r="I36">
            <v>19500</v>
          </cell>
          <cell r="J36">
            <v>2.4551819916661898E-2</v>
          </cell>
          <cell r="K36">
            <v>5112.798475999999</v>
          </cell>
          <cell r="L36">
            <v>3.9628157995913703E-3</v>
          </cell>
          <cell r="M36">
            <v>24612.798475999989</v>
          </cell>
          <cell r="N36">
            <v>1.1807917404896015E-2</v>
          </cell>
          <cell r="O36">
            <v>0</v>
          </cell>
          <cell r="P36">
            <v>0</v>
          </cell>
          <cell r="Q36">
            <v>5492.1987125182732</v>
          </cell>
          <cell r="R36">
            <v>3.729376529790945E-3</v>
          </cell>
          <cell r="S36">
            <v>5492.1987125182732</v>
          </cell>
          <cell r="T36">
            <v>2.3429662097301457E-3</v>
          </cell>
        </row>
        <row r="37">
          <cell r="B37" t="str">
            <v>Syria</v>
          </cell>
          <cell r="C37">
            <v>29928.830159999998</v>
          </cell>
          <cell r="D37">
            <v>6.6441049877390759E-2</v>
          </cell>
          <cell r="E37">
            <v>9618.4750760000043</v>
          </cell>
          <cell r="F37">
            <v>1.0435086312752031E-2</v>
          </cell>
          <cell r="G37">
            <v>39547.305236000022</v>
          </cell>
          <cell r="H37">
            <v>2.8820352407934357E-2</v>
          </cell>
          <cell r="I37">
            <v>113660.73777000001</v>
          </cell>
          <cell r="J37">
            <v>0.14310656232430621</v>
          </cell>
          <cell r="K37">
            <v>144047.21641199995</v>
          </cell>
          <cell r="L37">
            <v>0.11164777719367924</v>
          </cell>
          <cell r="M37">
            <v>257707.95418200004</v>
          </cell>
          <cell r="N37">
            <v>0.12363463019180918</v>
          </cell>
          <cell r="O37">
            <v>119970.93198000002</v>
          </cell>
          <cell r="P37">
            <v>0.13835728494807203</v>
          </cell>
          <cell r="Q37">
            <v>227539.2836741193</v>
          </cell>
          <cell r="R37">
            <v>0.15450636594876868</v>
          </cell>
          <cell r="S37">
            <v>351795.91465411923</v>
          </cell>
          <cell r="T37">
            <v>0.15007576817587137</v>
          </cell>
        </row>
        <row r="38">
          <cell r="B38" t="str">
            <v>Tajikistan</v>
          </cell>
          <cell r="C38">
            <v>5458.9297799999995</v>
          </cell>
          <cell r="D38">
            <v>1.2118650273036727E-2</v>
          </cell>
          <cell r="E38">
            <v>3168.5520160000005</v>
          </cell>
          <cell r="F38">
            <v>3.4375629725241952E-3</v>
          </cell>
          <cell r="G38">
            <v>8627.4817959999982</v>
          </cell>
          <cell r="H38">
            <v>6.2873327087635354E-3</v>
          </cell>
          <cell r="I38">
            <v>4890.5429199999999</v>
          </cell>
          <cell r="J38">
            <v>6.1575245675151704E-3</v>
          </cell>
          <cell r="K38">
            <v>7173.8300899999995</v>
          </cell>
          <cell r="L38">
            <v>5.5602753282145952E-3</v>
          </cell>
          <cell r="M38">
            <v>12064.373009999998</v>
          </cell>
          <cell r="N38">
            <v>5.7878473340951088E-3</v>
          </cell>
          <cell r="O38">
            <v>869.98548000000005</v>
          </cell>
          <cell r="P38">
            <v>1.003316611536464E-3</v>
          </cell>
          <cell r="Q38">
            <v>3522.8555799999995</v>
          </cell>
          <cell r="R38">
            <v>2.3921302934560114E-3</v>
          </cell>
          <cell r="S38">
            <v>4392.8410599999997</v>
          </cell>
          <cell r="T38">
            <v>1.8739813883347203E-3</v>
          </cell>
        </row>
        <row r="39">
          <cell r="B39" t="str">
            <v>Thailand</v>
          </cell>
          <cell r="C39">
            <v>-15231.403899999999</v>
          </cell>
          <cell r="D39">
            <v>-3.381323161688804E-2</v>
          </cell>
          <cell r="E39">
            <v>1834.4632159999996</v>
          </cell>
          <cell r="F39">
            <v>1.9902096585241139E-3</v>
          </cell>
          <cell r="G39">
            <v>-13396.940684000001</v>
          </cell>
          <cell r="H39">
            <v>-9.7631064720334268E-3</v>
          </cell>
          <cell r="I39">
            <v>85</v>
          </cell>
          <cell r="J39">
            <v>1.0702075348288519E-4</v>
          </cell>
          <cell r="K39">
            <v>3679.476458000001</v>
          </cell>
          <cell r="L39">
            <v>2.8518799460671134E-3</v>
          </cell>
          <cell r="M39">
            <v>3764.4764580000024</v>
          </cell>
          <cell r="N39">
            <v>1.8059964669228273E-3</v>
          </cell>
          <cell r="O39">
            <v>31.55</v>
          </cell>
          <cell r="P39">
            <v>3.6385249894027473E-5</v>
          </cell>
          <cell r="Q39">
            <v>6677.7071365729389</v>
          </cell>
          <cell r="R39">
            <v>4.5343742226933775E-3</v>
          </cell>
          <cell r="S39">
            <v>6709.2571365729391</v>
          </cell>
          <cell r="T39">
            <v>2.8621620568010223E-3</v>
          </cell>
        </row>
        <row r="40">
          <cell r="B40" t="str">
            <v>Timor-Leste</v>
          </cell>
          <cell r="C40">
            <v>0</v>
          </cell>
          <cell r="D40">
            <v>0</v>
          </cell>
          <cell r="E40">
            <v>131.234916</v>
          </cell>
          <cell r="F40">
            <v>1.4237679724552233E-4</v>
          </cell>
          <cell r="G40">
            <v>131.234916</v>
          </cell>
          <cell r="H40">
            <v>9.5638286977457133E-5</v>
          </cell>
          <cell r="I40">
            <v>0</v>
          </cell>
          <cell r="J40">
            <v>0</v>
          </cell>
          <cell r="K40">
            <v>67.001314000000008</v>
          </cell>
          <cell r="L40">
            <v>5.1931220633657247E-5</v>
          </cell>
          <cell r="M40">
            <v>67.001314000000008</v>
          </cell>
          <cell r="N40">
            <v>3.2143682584609461E-5</v>
          </cell>
          <cell r="O40">
            <v>0</v>
          </cell>
          <cell r="P40">
            <v>0</v>
          </cell>
          <cell r="Q40">
            <v>18.38869</v>
          </cell>
          <cell r="R40">
            <v>1.2486501761724684E-5</v>
          </cell>
          <cell r="S40">
            <v>18.38869</v>
          </cell>
          <cell r="T40">
            <v>7.8445958652227637E-6</v>
          </cell>
        </row>
        <row r="41">
          <cell r="B41" t="str">
            <v>Turkmenistan</v>
          </cell>
          <cell r="C41">
            <v>12.36365</v>
          </cell>
          <cell r="D41">
            <v>2.7446909281956459E-5</v>
          </cell>
          <cell r="E41">
            <v>403.34320999999994</v>
          </cell>
          <cell r="F41">
            <v>4.3758716186878289E-4</v>
          </cell>
          <cell r="G41">
            <v>415.70685999999995</v>
          </cell>
          <cell r="H41">
            <v>3.029490412077346E-4</v>
          </cell>
          <cell r="I41">
            <v>0</v>
          </cell>
          <cell r="J41">
            <v>0</v>
          </cell>
          <cell r="K41">
            <v>459.151882</v>
          </cell>
          <cell r="L41">
            <v>3.5587835916920903E-4</v>
          </cell>
          <cell r="M41">
            <v>459.151882</v>
          </cell>
          <cell r="N41">
            <v>2.2027675984286006E-4</v>
          </cell>
          <cell r="O41">
            <v>0</v>
          </cell>
          <cell r="P41">
            <v>0</v>
          </cell>
          <cell r="Q41">
            <v>83.855410000000006</v>
          </cell>
          <cell r="R41">
            <v>5.6940473992173758E-5</v>
          </cell>
          <cell r="S41">
            <v>83.855410000000006</v>
          </cell>
          <cell r="T41">
            <v>3.5772629946046162E-5</v>
          </cell>
        </row>
        <row r="42">
          <cell r="B42" t="str">
            <v>Uzbekistan</v>
          </cell>
          <cell r="C42">
            <v>45.441851999999997</v>
          </cell>
          <cell r="D42">
            <v>1.0087946435300995E-4</v>
          </cell>
          <cell r="E42">
            <v>1590.4876889999996</v>
          </cell>
          <cell r="F42">
            <v>1.7255205407244844E-3</v>
          </cell>
          <cell r="G42">
            <v>1635.9295409999997</v>
          </cell>
          <cell r="H42">
            <v>1.1921941483702225E-3</v>
          </cell>
          <cell r="I42">
            <v>6.55</v>
          </cell>
          <cell r="J42">
            <v>8.2468933566223293E-6</v>
          </cell>
          <cell r="K42">
            <v>1498.2515939999996</v>
          </cell>
          <cell r="L42">
            <v>1.1612613163488501E-3</v>
          </cell>
          <cell r="M42">
            <v>1504.8015939999998</v>
          </cell>
          <cell r="N42">
            <v>7.2192412212020716E-4</v>
          </cell>
          <cell r="O42">
            <v>14.5</v>
          </cell>
          <cell r="P42">
            <v>1.6722222613736872E-5</v>
          </cell>
          <cell r="Q42">
            <v>967.66789361280416</v>
          </cell>
          <cell r="R42">
            <v>6.5707708696816861E-4</v>
          </cell>
          <cell r="S42">
            <v>982.16789361280405</v>
          </cell>
          <cell r="T42">
            <v>4.1899179317230064E-4</v>
          </cell>
        </row>
        <row r="43">
          <cell r="B43" t="str">
            <v>Vietnam</v>
          </cell>
          <cell r="C43">
            <v>23401.501370000002</v>
          </cell>
          <cell r="D43">
            <v>5.1950587825113928E-2</v>
          </cell>
          <cell r="E43">
            <v>28262.900842000003</v>
          </cell>
          <cell r="F43">
            <v>3.0662429065384827E-2</v>
          </cell>
          <cell r="G43">
            <v>51664.402211999979</v>
          </cell>
          <cell r="H43">
            <v>3.765076456687811E-2</v>
          </cell>
          <cell r="I43">
            <v>669.21899999999994</v>
          </cell>
          <cell r="J43">
            <v>8.4259201911838751E-4</v>
          </cell>
          <cell r="K43">
            <v>11653.061842000001</v>
          </cell>
          <cell r="L43">
            <v>9.0320277237332155E-3</v>
          </cell>
          <cell r="M43">
            <v>12322.280842000007</v>
          </cell>
          <cell r="N43">
            <v>5.9115778550800123E-3</v>
          </cell>
          <cell r="O43">
            <v>71.316500000000005</v>
          </cell>
          <cell r="P43">
            <v>8.224623372638384E-5</v>
          </cell>
          <cell r="Q43">
            <v>9094.6763998727365</v>
          </cell>
          <cell r="R43">
            <v>6.1755727509315139E-3</v>
          </cell>
          <cell r="S43">
            <v>9165.9928998727373</v>
          </cell>
          <cell r="T43">
            <v>3.9102029564369667E-3</v>
          </cell>
        </row>
        <row r="44">
          <cell r="B44" t="str">
            <v>West Bank &amp; Gaza Strip</v>
          </cell>
          <cell r="C44">
            <v>30781.553</v>
          </cell>
          <cell r="D44">
            <v>6.8334067427396811E-2</v>
          </cell>
          <cell r="E44">
            <v>12102.237069000003</v>
          </cell>
          <cell r="F44">
            <v>1.3129720396896949E-2</v>
          </cell>
          <cell r="G44">
            <v>42883.790068999959</v>
          </cell>
          <cell r="H44">
            <v>3.1251837135324902E-2</v>
          </cell>
          <cell r="I44">
            <v>32433.996369999993</v>
          </cell>
          <cell r="J44">
            <v>4.0836596823277206E-2</v>
          </cell>
          <cell r="K44">
            <v>18994.269065</v>
          </cell>
          <cell r="L44">
            <v>1.4722033325936943E-2</v>
          </cell>
          <cell r="M44">
            <v>51428.265434999987</v>
          </cell>
          <cell r="N44">
            <v>2.4672558511608919E-2</v>
          </cell>
          <cell r="O44">
            <v>4107.58014</v>
          </cell>
          <cell r="P44">
            <v>4.7370944486099633E-3</v>
          </cell>
          <cell r="Q44">
            <v>18621.164518916023</v>
          </cell>
          <cell r="R44">
            <v>1.2644359308401527E-2</v>
          </cell>
          <cell r="S44">
            <v>22728.744658916021</v>
          </cell>
          <cell r="T44">
            <v>9.6960586302252405E-3</v>
          </cell>
        </row>
        <row r="45">
          <cell r="B45" t="str">
            <v>Yemen</v>
          </cell>
          <cell r="C45">
            <v>4644.2449999999999</v>
          </cell>
          <cell r="D45">
            <v>1.0310076004916013E-2</v>
          </cell>
          <cell r="E45">
            <v>34910.697431000008</v>
          </cell>
          <cell r="F45">
            <v>3.7874625452827396E-2</v>
          </cell>
          <cell r="G45">
            <v>39554.942430999996</v>
          </cell>
          <cell r="H45">
            <v>2.8825918062787295E-2</v>
          </cell>
          <cell r="I45">
            <v>59907.776000000005</v>
          </cell>
          <cell r="J45">
            <v>7.542794502357536E-2</v>
          </cell>
          <cell r="K45">
            <v>22142.678369999994</v>
          </cell>
          <cell r="L45">
            <v>1.7162294993984441E-2</v>
          </cell>
          <cell r="M45">
            <v>82050.454370000021</v>
          </cell>
          <cell r="N45">
            <v>3.9363463247784405E-2</v>
          </cell>
          <cell r="O45">
            <v>81544.37993000001</v>
          </cell>
          <cell r="P45">
            <v>9.4041605109558446E-2</v>
          </cell>
          <cell r="Q45">
            <v>45305.558374718494</v>
          </cell>
          <cell r="R45">
            <v>3.0763906208753477E-2</v>
          </cell>
          <cell r="S45">
            <v>126849.93830471851</v>
          </cell>
          <cell r="T45">
            <v>5.4114050621820127E-2</v>
          </cell>
        </row>
        <row r="46">
          <cell r="B46" t="str">
            <v>Asia Total</v>
          </cell>
          <cell r="C46">
            <v>450456.91203300032</v>
          </cell>
          <cell r="D46">
            <v>1</v>
          </cell>
          <cell r="E46">
            <v>921743.70079200016</v>
          </cell>
          <cell r="F46">
            <v>1</v>
          </cell>
          <cell r="G46">
            <v>1372200.6128250011</v>
          </cell>
          <cell r="H46">
            <v>1</v>
          </cell>
          <cell r="I46">
            <v>794238.47463000007</v>
          </cell>
          <cell r="J46">
            <v>1</v>
          </cell>
          <cell r="K46">
            <v>1290193.3207511716</v>
          </cell>
          <cell r="L46">
            <v>1</v>
          </cell>
          <cell r="M46">
            <v>2084431.7953811719</v>
          </cell>
          <cell r="N46">
            <v>1</v>
          </cell>
          <cell r="O46">
            <v>867109.61424999963</v>
          </cell>
          <cell r="P46">
            <v>1</v>
          </cell>
          <cell r="Q46">
            <v>1472685.4927748863</v>
          </cell>
          <cell r="R46">
            <v>1</v>
          </cell>
          <cell r="S46">
            <v>2344122.0320248855</v>
          </cell>
          <cell r="T46">
            <v>1</v>
          </cell>
        </row>
      </sheetData>
      <sheetData sheetId="11"/>
      <sheetData sheetId="12">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C8">
            <v>0</v>
          </cell>
          <cell r="D8">
            <v>0</v>
          </cell>
          <cell r="E8">
            <v>347.13200100000006</v>
          </cell>
          <cell r="F8">
            <v>4.7602286141859669E-3</v>
          </cell>
          <cell r="G8">
            <v>347.13200100000006</v>
          </cell>
          <cell r="H8">
            <v>2.1218979868994911E-3</v>
          </cell>
          <cell r="I8">
            <v>0</v>
          </cell>
          <cell r="J8">
            <v>0</v>
          </cell>
          <cell r="K8">
            <v>0</v>
          </cell>
          <cell r="L8">
            <v>0</v>
          </cell>
          <cell r="M8">
            <v>0</v>
          </cell>
          <cell r="N8">
            <v>0</v>
          </cell>
          <cell r="O8">
            <v>0</v>
          </cell>
          <cell r="P8">
            <v>0</v>
          </cell>
          <cell r="Q8">
            <v>0</v>
          </cell>
          <cell r="R8">
            <v>0</v>
          </cell>
          <cell r="S8">
            <v>0</v>
          </cell>
          <cell r="T8">
            <v>0</v>
          </cell>
        </row>
        <row r="9">
          <cell r="B9" t="str">
            <v>Antigua and Barbuda</v>
          </cell>
          <cell r="C9">
            <v>0</v>
          </cell>
          <cell r="D9">
            <v>0</v>
          </cell>
          <cell r="E9">
            <v>3.3073600000000001</v>
          </cell>
          <cell r="F9">
            <v>4.5353898989606828E-5</v>
          </cell>
          <cell r="G9">
            <v>3.3073600000000001</v>
          </cell>
          <cell r="H9">
            <v>2.0216748976571306E-5</v>
          </cell>
          <cell r="I9">
            <v>0</v>
          </cell>
          <cell r="J9">
            <v>0</v>
          </cell>
          <cell r="K9">
            <v>2.5698300000000001</v>
          </cell>
          <cell r="L9">
            <v>2.1734899795282522E-5</v>
          </cell>
          <cell r="M9">
            <v>2.5698300000000001</v>
          </cell>
          <cell r="N9">
            <v>1.6142592516244716E-5</v>
          </cell>
          <cell r="O9">
            <v>0</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I10">
            <v>0</v>
          </cell>
          <cell r="J10">
            <v>0</v>
          </cell>
          <cell r="K10">
            <v>1576.9050349999998</v>
          </cell>
          <cell r="L10">
            <v>1.3337019539191879E-2</v>
          </cell>
          <cell r="M10">
            <v>1576.9050349999998</v>
          </cell>
          <cell r="N10">
            <v>9.9054549977312164E-3</v>
          </cell>
          <cell r="O10">
            <v>0</v>
          </cell>
          <cell r="P10">
            <v>0</v>
          </cell>
          <cell r="Q10">
            <v>1007.6579481640531</v>
          </cell>
          <cell r="R10">
            <v>7.6967640675089776E-3</v>
          </cell>
          <cell r="S10">
            <v>1007.6579481640531</v>
          </cell>
          <cell r="T10">
            <v>4.1604947373730591E-3</v>
          </cell>
        </row>
        <row r="11">
          <cell r="B11" t="str">
            <v>Belize</v>
          </cell>
          <cell r="C11">
            <v>0</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O11">
            <v>0</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I12">
            <v>0</v>
          </cell>
          <cell r="J12">
            <v>0</v>
          </cell>
          <cell r="K12">
            <v>825.80474000000004</v>
          </cell>
          <cell r="L12">
            <v>6.9844243682925852E-3</v>
          </cell>
          <cell r="M12">
            <v>825.80474000000004</v>
          </cell>
          <cell r="N12">
            <v>5.1873584695498985E-3</v>
          </cell>
          <cell r="O12">
            <v>0</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C14">
            <v>0</v>
          </cell>
          <cell r="D14">
            <v>0</v>
          </cell>
          <cell r="E14">
            <v>885.50832899999978</v>
          </cell>
          <cell r="F14">
            <v>1.2142994807919767E-2</v>
          </cell>
          <cell r="G14">
            <v>885.50832899999978</v>
          </cell>
          <cell r="H14">
            <v>5.4128064692250356E-3</v>
          </cell>
          <cell r="I14">
            <v>0</v>
          </cell>
          <cell r="J14">
            <v>0</v>
          </cell>
          <cell r="K14">
            <v>4653.0262009999997</v>
          </cell>
          <cell r="L14">
            <v>3.9353987704851719E-2</v>
          </cell>
          <cell r="M14">
            <v>4653.0262009999997</v>
          </cell>
          <cell r="N14">
            <v>2.9228355934109721E-2</v>
          </cell>
          <cell r="O14">
            <v>0</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C17">
            <v>0</v>
          </cell>
          <cell r="D17">
            <v>0</v>
          </cell>
          <cell r="E17">
            <v>1448.7756319999996</v>
          </cell>
          <cell r="F17">
            <v>1.9867091478500007E-2</v>
          </cell>
          <cell r="G17">
            <v>1448.7756319999996</v>
          </cell>
          <cell r="H17">
            <v>8.8558648818143296E-3</v>
          </cell>
          <cell r="I17">
            <v>0</v>
          </cell>
          <cell r="J17">
            <v>0</v>
          </cell>
          <cell r="K17">
            <v>1329.4828869999999</v>
          </cell>
          <cell r="L17">
            <v>1.1244392558452469E-2</v>
          </cell>
          <cell r="M17">
            <v>1329.4828869999999</v>
          </cell>
          <cell r="N17">
            <v>8.3512530020124365E-3</v>
          </cell>
          <cell r="O17">
            <v>0</v>
          </cell>
          <cell r="P17">
            <v>0</v>
          </cell>
          <cell r="Q17">
            <v>2688.336192704051</v>
          </cell>
          <cell r="R17">
            <v>2.0534239269474529E-2</v>
          </cell>
          <cell r="S17">
            <v>2688.336192704051</v>
          </cell>
          <cell r="T17">
            <v>1.1099806836648674E-2</v>
          </cell>
        </row>
        <row r="18">
          <cell r="B18" t="str">
            <v>Dominica</v>
          </cell>
          <cell r="C18">
            <v>0</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C19">
            <v>0</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C20">
            <v>0</v>
          </cell>
          <cell r="D20">
            <v>0</v>
          </cell>
          <cell r="E20">
            <v>340.43776200000002</v>
          </cell>
          <cell r="F20">
            <v>4.6684303704452521E-3</v>
          </cell>
          <cell r="G20">
            <v>340.43776200000002</v>
          </cell>
          <cell r="H20">
            <v>2.0809784167734164E-3</v>
          </cell>
          <cell r="I20">
            <v>0</v>
          </cell>
          <cell r="J20">
            <v>0</v>
          </cell>
          <cell r="K20">
            <v>314.538093</v>
          </cell>
          <cell r="L20">
            <v>2.660274778158187E-3</v>
          </cell>
          <cell r="M20">
            <v>314.538093</v>
          </cell>
          <cell r="N20">
            <v>1.9757961678926951E-3</v>
          </cell>
          <cell r="O20">
            <v>0</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I21">
            <v>0</v>
          </cell>
          <cell r="J21">
            <v>0</v>
          </cell>
          <cell r="K21">
            <v>475.78385599999996</v>
          </cell>
          <cell r="L21">
            <v>4.0240461175926525E-3</v>
          </cell>
          <cell r="M21">
            <v>475.78385599999996</v>
          </cell>
          <cell r="N21">
            <v>2.9886743143381677E-3</v>
          </cell>
          <cell r="O21">
            <v>0</v>
          </cell>
          <cell r="P21">
            <v>0</v>
          </cell>
          <cell r="Q21">
            <v>36.426400000000001</v>
          </cell>
          <cell r="R21">
            <v>2.7823469972080623E-4</v>
          </cell>
          <cell r="S21">
            <v>36.426400000000001</v>
          </cell>
          <cell r="T21">
            <v>1.5040008941285342E-4</v>
          </cell>
        </row>
        <row r="22">
          <cell r="B22" t="str">
            <v>Grenada</v>
          </cell>
          <cell r="C22">
            <v>0</v>
          </cell>
          <cell r="D22">
            <v>0</v>
          </cell>
          <cell r="E22">
            <v>10.824759999999999</v>
          </cell>
          <cell r="F22">
            <v>1.4844016727139965E-4</v>
          </cell>
          <cell r="G22">
            <v>10.824759999999999</v>
          </cell>
          <cell r="H22">
            <v>6.6168017890894855E-5</v>
          </cell>
          <cell r="I22">
            <v>0</v>
          </cell>
          <cell r="J22">
            <v>0</v>
          </cell>
          <cell r="K22">
            <v>47.65117</v>
          </cell>
          <cell r="L22">
            <v>4.030202017557475E-4</v>
          </cell>
          <cell r="M22">
            <v>47.65117</v>
          </cell>
          <cell r="N22">
            <v>2.9932463245907503E-4</v>
          </cell>
          <cell r="O22">
            <v>0</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O24">
            <v>0</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I26">
            <v>0</v>
          </cell>
          <cell r="J26">
            <v>0</v>
          </cell>
          <cell r="K26">
            <v>184.20835699999998</v>
          </cell>
          <cell r="L26">
            <v>1.5579825050095254E-3</v>
          </cell>
          <cell r="M26">
            <v>184.20835699999998</v>
          </cell>
          <cell r="N26">
            <v>1.157119515741483E-3</v>
          </cell>
          <cell r="O26">
            <v>0</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C29">
            <v>0</v>
          </cell>
          <cell r="D29">
            <v>0</v>
          </cell>
          <cell r="E29">
            <v>21265.418761999998</v>
          </cell>
          <cell r="F29">
            <v>0.29161314598454291</v>
          </cell>
          <cell r="G29">
            <v>21265.418761999998</v>
          </cell>
          <cell r="H29">
            <v>0.1299881576220985</v>
          </cell>
          <cell r="I29">
            <v>0</v>
          </cell>
          <cell r="J29">
            <v>0</v>
          </cell>
          <cell r="K29">
            <v>33107.578081000007</v>
          </cell>
          <cell r="L29">
            <v>0.28001458931331141</v>
          </cell>
          <cell r="M29">
            <v>33107.578081000007</v>
          </cell>
          <cell r="N29">
            <v>0.20796789755016415</v>
          </cell>
          <cell r="O29">
            <v>0</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I30">
            <v>0</v>
          </cell>
          <cell r="J30">
            <v>0</v>
          </cell>
          <cell r="K30">
            <v>159.851609</v>
          </cell>
          <cell r="L30">
            <v>1.3519799767804412E-3</v>
          </cell>
          <cell r="M30">
            <v>159.851609</v>
          </cell>
          <cell r="N30">
            <v>1.0041206566788763E-3</v>
          </cell>
          <cell r="O30">
            <v>0</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I32">
            <v>0</v>
          </cell>
          <cell r="J32">
            <v>0</v>
          </cell>
          <cell r="K32">
            <v>1871.4432880000004</v>
          </cell>
          <cell r="L32">
            <v>1.5828141292316633E-2</v>
          </cell>
          <cell r="M32">
            <v>1871.4432880000004</v>
          </cell>
          <cell r="N32">
            <v>1.1755620572351173E-2</v>
          </cell>
          <cell r="O32">
            <v>0</v>
          </cell>
          <cell r="P32">
            <v>0</v>
          </cell>
          <cell r="Q32">
            <v>856.76698999999962</v>
          </cell>
          <cell r="R32">
            <v>6.5442180998767077E-3</v>
          </cell>
          <cell r="S32">
            <v>856.76698999999962</v>
          </cell>
          <cell r="T32">
            <v>3.5374846787489633E-3</v>
          </cell>
        </row>
        <row r="33">
          <cell r="B33" t="str">
            <v>Paraguay</v>
          </cell>
          <cell r="C33">
            <v>0</v>
          </cell>
          <cell r="D33">
            <v>0</v>
          </cell>
          <cell r="E33">
            <v>75.572767999999996</v>
          </cell>
          <cell r="F33">
            <v>1.0363309969997191E-3</v>
          </cell>
          <cell r="G33">
            <v>75.572767999999996</v>
          </cell>
          <cell r="H33">
            <v>4.6195022015161962E-4</v>
          </cell>
          <cell r="I33">
            <v>0</v>
          </cell>
          <cell r="J33">
            <v>0</v>
          </cell>
          <cell r="K33">
            <v>488.34743900000001</v>
          </cell>
          <cell r="L33">
            <v>4.1303053711521159E-3</v>
          </cell>
          <cell r="M33">
            <v>488.34743900000001</v>
          </cell>
          <cell r="N33">
            <v>3.0675934649874404E-3</v>
          </cell>
          <cell r="O33">
            <v>0</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I34">
            <v>0</v>
          </cell>
          <cell r="J34">
            <v>0</v>
          </cell>
          <cell r="K34">
            <v>2158.1519190000004</v>
          </cell>
          <cell r="L34">
            <v>1.8253042303367027E-2</v>
          </cell>
          <cell r="M34">
            <v>2158.1519190000004</v>
          </cell>
          <cell r="N34">
            <v>1.3556603750663889E-2</v>
          </cell>
          <cell r="O34">
            <v>0</v>
          </cell>
          <cell r="P34">
            <v>0</v>
          </cell>
          <cell r="Q34">
            <v>2989.1045399999994</v>
          </cell>
          <cell r="R34">
            <v>2.2831589290212551E-2</v>
          </cell>
          <cell r="S34">
            <v>2989.1045399999994</v>
          </cell>
          <cell r="T34">
            <v>1.234164205302654E-2</v>
          </cell>
        </row>
        <row r="35">
          <cell r="B35" t="str">
            <v>South America, regional</v>
          </cell>
          <cell r="C35">
            <v>0</v>
          </cell>
          <cell r="D35">
            <v>0</v>
          </cell>
          <cell r="E35">
            <v>0</v>
          </cell>
          <cell r="F35">
            <v>0</v>
          </cell>
          <cell r="G35">
            <v>0</v>
          </cell>
          <cell r="H35">
            <v>0</v>
          </cell>
          <cell r="I35">
            <v>0</v>
          </cell>
          <cell r="J35">
            <v>0</v>
          </cell>
          <cell r="K35">
            <v>1114.2083533333334</v>
          </cell>
          <cell r="L35">
            <v>9.4236610634815306E-3</v>
          </cell>
          <cell r="M35">
            <v>1114.2083533333334</v>
          </cell>
          <cell r="N35">
            <v>6.9989888148461257E-3</v>
          </cell>
          <cell r="O35">
            <v>0</v>
          </cell>
          <cell r="P35">
            <v>0</v>
          </cell>
          <cell r="Q35">
            <v>0</v>
          </cell>
          <cell r="R35">
            <v>0</v>
          </cell>
          <cell r="S35">
            <v>0</v>
          </cell>
          <cell r="T35">
            <v>0</v>
          </cell>
        </row>
        <row r="36">
          <cell r="B36" t="str">
            <v>St. Kitts-Nevis</v>
          </cell>
          <cell r="C36">
            <v>0</v>
          </cell>
          <cell r="D36">
            <v>0</v>
          </cell>
          <cell r="E36">
            <v>2354.2385360000003</v>
          </cell>
          <cell r="F36">
            <v>3.228372380363307E-2</v>
          </cell>
          <cell r="G36">
            <v>2354.2385360000003</v>
          </cell>
          <cell r="H36">
            <v>1.4390646773645065E-2</v>
          </cell>
          <cell r="I36">
            <v>0</v>
          </cell>
          <cell r="J36">
            <v>0</v>
          </cell>
          <cell r="K36">
            <v>0</v>
          </cell>
          <cell r="L36">
            <v>0</v>
          </cell>
          <cell r="M36">
            <v>0</v>
          </cell>
          <cell r="N36">
            <v>0</v>
          </cell>
          <cell r="O36">
            <v>0</v>
          </cell>
          <cell r="P36">
            <v>0</v>
          </cell>
          <cell r="Q36">
            <v>0</v>
          </cell>
          <cell r="R36">
            <v>0</v>
          </cell>
          <cell r="S36">
            <v>0</v>
          </cell>
          <cell r="T36">
            <v>0</v>
          </cell>
        </row>
        <row r="37">
          <cell r="B37" t="str">
            <v>St. Lucia</v>
          </cell>
          <cell r="C37">
            <v>0</v>
          </cell>
          <cell r="D37">
            <v>0</v>
          </cell>
          <cell r="E37">
            <v>160.81684400000003</v>
          </cell>
          <cell r="F37">
            <v>2.2052848491253933E-3</v>
          </cell>
          <cell r="G37">
            <v>160.81684400000003</v>
          </cell>
          <cell r="H37">
            <v>9.8301780463947927E-4</v>
          </cell>
          <cell r="I37">
            <v>0</v>
          </cell>
          <cell r="J37">
            <v>0</v>
          </cell>
          <cell r="K37">
            <v>175.37449400000003</v>
          </cell>
          <cell r="L37">
            <v>1.483268174835836E-3</v>
          </cell>
          <cell r="M37">
            <v>175.37449400000003</v>
          </cell>
          <cell r="N37">
            <v>1.1016288993375455E-3</v>
          </cell>
          <cell r="O37">
            <v>0</v>
          </cell>
          <cell r="P37">
            <v>0</v>
          </cell>
          <cell r="Q37">
            <v>42.71031</v>
          </cell>
          <cell r="R37">
            <v>3.2623290464697439E-4</v>
          </cell>
          <cell r="S37">
            <v>42.71031</v>
          </cell>
          <cell r="T37">
            <v>1.7634557471643333E-4</v>
          </cell>
        </row>
        <row r="38">
          <cell r="B38" t="str">
            <v>St.Vincent &amp; Grenadines</v>
          </cell>
          <cell r="C38">
            <v>0</v>
          </cell>
          <cell r="D38">
            <v>0</v>
          </cell>
          <cell r="E38">
            <v>47.860720000000001</v>
          </cell>
          <cell r="F38">
            <v>6.5631508527945416E-4</v>
          </cell>
          <cell r="G38">
            <v>47.860720000000001</v>
          </cell>
          <cell r="H38">
            <v>2.9255604532859013E-4</v>
          </cell>
          <cell r="I38">
            <v>0</v>
          </cell>
          <cell r="J38">
            <v>0</v>
          </cell>
          <cell r="K38">
            <v>110.17695999999999</v>
          </cell>
          <cell r="L38">
            <v>9.318457584154789E-4</v>
          </cell>
          <cell r="M38">
            <v>110.17695999999999</v>
          </cell>
          <cell r="N38">
            <v>6.9208537917239406E-4</v>
          </cell>
          <cell r="O38">
            <v>0</v>
          </cell>
          <cell r="P38">
            <v>0</v>
          </cell>
          <cell r="Q38">
            <v>5.8799999999999998E-2</v>
          </cell>
          <cell r="R38">
            <v>4.4913031053256446E-7</v>
          </cell>
          <cell r="S38">
            <v>5.8799999999999998E-2</v>
          </cell>
          <cell r="T38">
            <v>2.4277790990808263E-7</v>
          </cell>
        </row>
        <row r="39">
          <cell r="B39" t="str">
            <v>Suriname</v>
          </cell>
          <cell r="C39">
            <v>0</v>
          </cell>
          <cell r="D39">
            <v>0</v>
          </cell>
          <cell r="E39">
            <v>0</v>
          </cell>
          <cell r="F39">
            <v>0</v>
          </cell>
          <cell r="G39">
            <v>0</v>
          </cell>
          <cell r="H39">
            <v>0</v>
          </cell>
          <cell r="I39">
            <v>10</v>
          </cell>
          <cell r="J39">
            <v>2.441380690007781E-4</v>
          </cell>
          <cell r="K39">
            <v>21.868051000000001</v>
          </cell>
          <cell r="L39">
            <v>1.8495382854240465E-4</v>
          </cell>
          <cell r="M39">
            <v>31.868051000000001</v>
          </cell>
          <cell r="N39">
            <v>2.0018170913247376E-4</v>
          </cell>
          <cell r="O39">
            <v>0</v>
          </cell>
          <cell r="P39">
            <v>0</v>
          </cell>
          <cell r="Q39">
            <v>0</v>
          </cell>
          <cell r="R39">
            <v>0</v>
          </cell>
          <cell r="S39">
            <v>0</v>
          </cell>
          <cell r="T39">
            <v>0</v>
          </cell>
        </row>
        <row r="40">
          <cell r="B40" t="str">
            <v>Uruguay</v>
          </cell>
          <cell r="C40">
            <v>0</v>
          </cell>
          <cell r="D40">
            <v>0</v>
          </cell>
          <cell r="E40">
            <v>123.378395</v>
          </cell>
          <cell r="F40">
            <v>1.6918905907823195E-3</v>
          </cell>
          <cell r="G40">
            <v>123.378395</v>
          </cell>
          <cell r="H40">
            <v>7.5416950100601701E-4</v>
          </cell>
          <cell r="I40">
            <v>0</v>
          </cell>
          <cell r="J40">
            <v>0</v>
          </cell>
          <cell r="K40">
            <v>1523.3483879999999</v>
          </cell>
          <cell r="L40">
            <v>1.2884052472920446E-2</v>
          </cell>
          <cell r="M40">
            <v>1523.3483879999999</v>
          </cell>
          <cell r="N40">
            <v>9.5690346395529095E-3</v>
          </cell>
          <cell r="O40">
            <v>0</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I41">
            <v>0</v>
          </cell>
          <cell r="J41">
            <v>0</v>
          </cell>
          <cell r="K41">
            <v>1408.2172220000002</v>
          </cell>
          <cell r="L41">
            <v>1.1910305432717776E-2</v>
          </cell>
          <cell r="M41">
            <v>1408.2172220000002</v>
          </cell>
          <cell r="N41">
            <v>8.8458290194698211E-3</v>
          </cell>
          <cell r="O41">
            <v>0</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13"/>
      <sheetData sheetId="14">
        <row r="8">
          <cell r="B8" t="str">
            <v>Albania</v>
          </cell>
          <cell r="C8">
            <v>0</v>
          </cell>
          <cell r="D8">
            <v>0</v>
          </cell>
          <cell r="E8">
            <v>642.64228600000001</v>
          </cell>
          <cell r="F8">
            <v>2.2295020028278573E-2</v>
          </cell>
          <cell r="G8">
            <v>642.64228600000001</v>
          </cell>
          <cell r="H8">
            <v>2.0169169367105447E-2</v>
          </cell>
          <cell r="I8">
            <v>0</v>
          </cell>
          <cell r="J8">
            <v>0</v>
          </cell>
          <cell r="K8">
            <v>658.53986899999984</v>
          </cell>
          <cell r="L8">
            <v>1.4269199555988569E-2</v>
          </cell>
          <cell r="M8">
            <v>658.53986899999984</v>
          </cell>
          <cell r="N8">
            <v>1.1962143162906337E-2</v>
          </cell>
          <cell r="O8">
            <v>0</v>
          </cell>
          <cell r="P8">
            <v>0</v>
          </cell>
          <cell r="Q8">
            <v>368.30730411044402</v>
          </cell>
          <cell r="R8">
            <v>5.6755909133016447E-3</v>
          </cell>
          <cell r="S8">
            <v>368.30730411044402</v>
          </cell>
          <cell r="T8">
            <v>2.3190237978677002E-3</v>
          </cell>
        </row>
        <row r="9">
          <cell r="B9" t="str">
            <v>Belarus</v>
          </cell>
          <cell r="C9">
            <v>5.2419899999999995</v>
          </cell>
          <cell r="D9">
            <v>1.7254008851692074E-3</v>
          </cell>
          <cell r="E9">
            <v>549.11585300000013</v>
          </cell>
          <cell r="F9">
            <v>1.905033205437134E-2</v>
          </cell>
          <cell r="G9">
            <v>554.35784300000012</v>
          </cell>
          <cell r="H9">
            <v>1.7398383936176671E-2</v>
          </cell>
          <cell r="I9">
            <v>0</v>
          </cell>
          <cell r="J9">
            <v>0</v>
          </cell>
          <cell r="K9">
            <v>877.51438600000006</v>
          </cell>
          <cell r="L9">
            <v>1.9013925316471291E-2</v>
          </cell>
          <cell r="M9">
            <v>877.51438600000006</v>
          </cell>
          <cell r="N9">
            <v>1.5939737602799348E-2</v>
          </cell>
          <cell r="O9">
            <v>118.3304</v>
          </cell>
          <cell r="P9">
            <v>1.2598155239509086E-3</v>
          </cell>
          <cell r="Q9">
            <v>274.65782000000002</v>
          </cell>
          <cell r="R9">
            <v>4.2324586291446155E-3</v>
          </cell>
          <cell r="S9">
            <v>392.98821999999996</v>
          </cell>
          <cell r="T9">
            <v>2.4744256339493649E-3</v>
          </cell>
        </row>
        <row r="10">
          <cell r="B10" t="str">
            <v>Bosnia-Herzegovina</v>
          </cell>
          <cell r="C10">
            <v>57.423999999999999</v>
          </cell>
          <cell r="D10">
            <v>1.8901108248958232E-2</v>
          </cell>
          <cell r="E10">
            <v>2198.6171759999997</v>
          </cell>
          <cell r="F10">
            <v>7.6276048186217971E-2</v>
          </cell>
          <cell r="G10">
            <v>2256.0411759999993</v>
          </cell>
          <cell r="H10">
            <v>7.0805294903839772E-2</v>
          </cell>
          <cell r="I10">
            <v>1181.6722400000001</v>
          </cell>
          <cell r="J10">
            <v>0.1327594232924193</v>
          </cell>
          <cell r="K10">
            <v>3250.0703690000009</v>
          </cell>
          <cell r="L10">
            <v>7.0422315867813362E-2</v>
          </cell>
          <cell r="M10">
            <v>4431.7426090000008</v>
          </cell>
          <cell r="N10">
            <v>8.0501032732476926E-2</v>
          </cell>
          <cell r="O10">
            <v>0</v>
          </cell>
          <cell r="P10">
            <v>0</v>
          </cell>
          <cell r="Q10">
            <v>3625.7786988790967</v>
          </cell>
          <cell r="R10">
            <v>5.5873007152825907E-2</v>
          </cell>
          <cell r="S10">
            <v>3625.7786988790967</v>
          </cell>
          <cell r="T10">
            <v>2.2829487752925558E-2</v>
          </cell>
        </row>
        <row r="11">
          <cell r="B11" t="str">
            <v>Europe, regional</v>
          </cell>
          <cell r="C11">
            <v>0</v>
          </cell>
          <cell r="D11">
            <v>0</v>
          </cell>
          <cell r="E11">
            <v>138.893</v>
          </cell>
          <cell r="F11">
            <v>4.8185783666089095E-3</v>
          </cell>
          <cell r="G11">
            <v>138.893</v>
          </cell>
          <cell r="H11">
            <v>4.3591224884093251E-3</v>
          </cell>
          <cell r="I11">
            <v>700</v>
          </cell>
          <cell r="J11">
            <v>7.8644139346705402E-2</v>
          </cell>
          <cell r="K11">
            <v>507.92536670588231</v>
          </cell>
          <cell r="L11">
            <v>1.1005694200535807E-2</v>
          </cell>
          <cell r="M11">
            <v>1207.9253667058824</v>
          </cell>
          <cell r="N11">
            <v>2.1941535883899396E-2</v>
          </cell>
          <cell r="O11">
            <v>279.113</v>
          </cell>
          <cell r="P11">
            <v>2.9716023129855891E-3</v>
          </cell>
          <cell r="Q11">
            <v>16294.662721965198</v>
          </cell>
          <cell r="R11">
            <v>0.25109966228736069</v>
          </cell>
          <cell r="S11">
            <v>16573.775721965198</v>
          </cell>
          <cell r="T11">
            <v>0.10435573742581479</v>
          </cell>
        </row>
        <row r="12">
          <cell r="B12" t="str">
            <v>Former Yugoslav Republic of Macedonia (FYROM)</v>
          </cell>
          <cell r="C12">
            <v>0</v>
          </cell>
          <cell r="D12">
            <v>0</v>
          </cell>
          <cell r="E12">
            <v>1373.4683359999999</v>
          </cell>
          <cell r="F12">
            <v>4.7649376218181889E-2</v>
          </cell>
          <cell r="G12">
            <v>1373.4683359999999</v>
          </cell>
          <cell r="H12">
            <v>4.3105964379599654E-2</v>
          </cell>
          <cell r="I12">
            <v>40</v>
          </cell>
          <cell r="J12">
            <v>4.4939508198117376E-3</v>
          </cell>
          <cell r="K12">
            <v>2103.6692370000001</v>
          </cell>
          <cell r="L12">
            <v>4.5582169820833157E-2</v>
          </cell>
          <cell r="M12">
            <v>2143.6692369999992</v>
          </cell>
          <cell r="N12">
            <v>3.8938991417256458E-2</v>
          </cell>
          <cell r="O12">
            <v>0</v>
          </cell>
          <cell r="P12">
            <v>0</v>
          </cell>
          <cell r="Q12">
            <v>1838.6553988165231</v>
          </cell>
          <cell r="R12">
            <v>2.833355667333385E-2</v>
          </cell>
          <cell r="S12">
            <v>1838.6553988165231</v>
          </cell>
          <cell r="T12">
            <v>1.1576978187363984E-2</v>
          </cell>
        </row>
        <row r="13">
          <cell r="B13" t="str">
            <v>Kosovo</v>
          </cell>
          <cell r="C13">
            <v>795</v>
          </cell>
          <cell r="D13">
            <v>0.26167423129565681</v>
          </cell>
          <cell r="E13">
            <v>9495.6367090000022</v>
          </cell>
          <cell r="F13">
            <v>0.3294296301697337</v>
          </cell>
          <cell r="G13">
            <v>10290.636709000002</v>
          </cell>
          <cell r="H13">
            <v>0.3229690905823363</v>
          </cell>
          <cell r="I13">
            <v>0</v>
          </cell>
          <cell r="J13">
            <v>0</v>
          </cell>
          <cell r="K13">
            <v>4686.3963200000007</v>
          </cell>
          <cell r="L13">
            <v>0.10154453425891288</v>
          </cell>
          <cell r="M13">
            <v>4686.3963200000007</v>
          </cell>
          <cell r="N13">
            <v>8.5126727077411687E-2</v>
          </cell>
          <cell r="O13">
            <v>0</v>
          </cell>
          <cell r="P13">
            <v>0</v>
          </cell>
          <cell r="Q13">
            <v>3500.3978507974543</v>
          </cell>
          <cell r="R13">
            <v>5.3940896672983685E-2</v>
          </cell>
          <cell r="S13">
            <v>3500.3978507974543</v>
          </cell>
          <cell r="T13">
            <v>2.204003512124228E-2</v>
          </cell>
        </row>
        <row r="14">
          <cell r="B14" t="str">
            <v>Moldova</v>
          </cell>
          <cell r="C14">
            <v>28.870360000000002</v>
          </cell>
          <cell r="D14">
            <v>9.5026783147533073E-3</v>
          </cell>
          <cell r="E14">
            <v>1151.7547440000001</v>
          </cell>
          <cell r="F14">
            <v>3.9957524807424295E-2</v>
          </cell>
          <cell r="G14">
            <v>1180.625104</v>
          </cell>
          <cell r="H14">
            <v>3.7053627189469578E-2</v>
          </cell>
          <cell r="I14">
            <v>78.052999999999997</v>
          </cell>
          <cell r="J14">
            <v>8.7691585834691384E-3</v>
          </cell>
          <cell r="K14">
            <v>1214.4340570000004</v>
          </cell>
          <cell r="L14">
            <v>2.6314279093285705E-2</v>
          </cell>
          <cell r="M14">
            <v>1292.4870569999998</v>
          </cell>
          <cell r="N14">
            <v>2.3477568997477789E-2</v>
          </cell>
          <cell r="O14">
            <v>0</v>
          </cell>
          <cell r="P14">
            <v>0</v>
          </cell>
          <cell r="Q14">
            <v>209.57983999999999</v>
          </cell>
          <cell r="R14">
            <v>3.2296113116413285E-3</v>
          </cell>
          <cell r="S14">
            <v>209.57983999999999</v>
          </cell>
          <cell r="T14">
            <v>1.3196062936823058E-3</v>
          </cell>
        </row>
        <row r="15">
          <cell r="B15" t="str">
            <v>Montenegro</v>
          </cell>
          <cell r="C15">
            <v>87.200999999999993</v>
          </cell>
          <cell r="D15">
            <v>2.8702207098380589E-2</v>
          </cell>
          <cell r="E15">
            <v>400.66312899999997</v>
          </cell>
          <cell r="F15">
            <v>1.3900100694039545E-2</v>
          </cell>
          <cell r="G15">
            <v>487.86412899999993</v>
          </cell>
          <cell r="H15">
            <v>1.5311495151030849E-2</v>
          </cell>
          <cell r="I15">
            <v>43.003</v>
          </cell>
          <cell r="J15">
            <v>4.8313341776091033E-3</v>
          </cell>
          <cell r="K15">
            <v>967.90879600000017</v>
          </cell>
          <cell r="L15">
            <v>2.097258558254525E-2</v>
          </cell>
          <cell r="M15">
            <v>1010.9117960000001</v>
          </cell>
          <cell r="N15">
            <v>1.8362854244778869E-2</v>
          </cell>
          <cell r="O15">
            <v>78.157479999999993</v>
          </cell>
          <cell r="P15">
            <v>8.321108237349205E-4</v>
          </cell>
          <cell r="Q15">
            <v>505.24989000000005</v>
          </cell>
          <cell r="R15">
            <v>7.7858669991805358E-3</v>
          </cell>
          <cell r="S15">
            <v>583.40737000000001</v>
          </cell>
          <cell r="T15">
            <v>3.6733878470020858E-3</v>
          </cell>
        </row>
        <row r="16">
          <cell r="B16" t="str">
            <v>Serbia</v>
          </cell>
          <cell r="C16">
            <v>13.65</v>
          </cell>
          <cell r="D16">
            <v>4.4928971788499557E-3</v>
          </cell>
          <cell r="E16">
            <v>3266.6213360000024</v>
          </cell>
          <cell r="F16">
            <v>0.11332803598131443</v>
          </cell>
          <cell r="G16">
            <v>3280.2713360000021</v>
          </cell>
          <cell r="H16">
            <v>0.10295050541670286</v>
          </cell>
          <cell r="I16">
            <v>813.75903100000005</v>
          </cell>
          <cell r="J16">
            <v>9.1424826612291385E-2</v>
          </cell>
          <cell r="K16">
            <v>2998.956657000002</v>
          </cell>
          <cell r="L16">
            <v>6.4981200095712663E-2</v>
          </cell>
          <cell r="M16">
            <v>3812.7156880000011</v>
          </cell>
          <cell r="N16">
            <v>6.9256628256344738E-2</v>
          </cell>
          <cell r="O16">
            <v>0</v>
          </cell>
          <cell r="P16">
            <v>0</v>
          </cell>
          <cell r="Q16">
            <v>2080.8060069014455</v>
          </cell>
          <cell r="R16">
            <v>3.2065081341889241E-2</v>
          </cell>
          <cell r="S16">
            <v>2080.8060069014455</v>
          </cell>
          <cell r="T16">
            <v>1.3101664275719911E-2</v>
          </cell>
        </row>
        <row r="17">
          <cell r="B17" t="str">
            <v>Turkey</v>
          </cell>
          <cell r="C17">
            <v>2050.7413799999999</v>
          </cell>
          <cell r="D17">
            <v>0.67500147697823198</v>
          </cell>
          <cell r="E17">
            <v>6566.515593000001</v>
          </cell>
          <cell r="F17">
            <v>0.22781040067123526</v>
          </cell>
          <cell r="G17">
            <v>8617.2569729999996</v>
          </cell>
          <cell r="H17">
            <v>0.27045048101348784</v>
          </cell>
          <cell r="I17">
            <v>35.817999999999998</v>
          </cell>
          <cell r="J17">
            <v>4.0241082616004195E-3</v>
          </cell>
          <cell r="K17">
            <v>6254.4528189999983</v>
          </cell>
          <cell r="L17">
            <v>0.13552108169752478</v>
          </cell>
          <cell r="M17">
            <v>6290.2708190000003</v>
          </cell>
          <cell r="N17">
            <v>0.11426053852227756</v>
          </cell>
          <cell r="O17">
            <v>84063.179520000005</v>
          </cell>
          <cell r="P17">
            <v>0.89498639869355701</v>
          </cell>
          <cell r="Q17">
            <v>13968.336309556538</v>
          </cell>
          <cell r="R17">
            <v>0.21525112792410797</v>
          </cell>
          <cell r="S17">
            <v>98031.515829556622</v>
          </cell>
          <cell r="T17">
            <v>0.6172492796439748</v>
          </cell>
        </row>
        <row r="18">
          <cell r="B18" t="str">
            <v>Ukraine</v>
          </cell>
          <cell r="C18">
            <v>0</v>
          </cell>
          <cell r="D18">
            <v>0</v>
          </cell>
          <cell r="E18">
            <v>3040.5485680000006</v>
          </cell>
          <cell r="F18">
            <v>0.10548495282259367</v>
          </cell>
          <cell r="G18">
            <v>3040.5485680000006</v>
          </cell>
          <cell r="H18">
            <v>9.5426865571840006E-2</v>
          </cell>
          <cell r="I18">
            <v>6008.5486999999994</v>
          </cell>
          <cell r="J18">
            <v>0.67505305890609368</v>
          </cell>
          <cell r="K18">
            <v>22631.275109000006</v>
          </cell>
          <cell r="L18">
            <v>0.49037301451037607</v>
          </cell>
          <cell r="M18">
            <v>28639.823809000005</v>
          </cell>
          <cell r="N18">
            <v>0.52023224210237096</v>
          </cell>
          <cell r="O18">
            <v>9387.9872500000001</v>
          </cell>
          <cell r="P18">
            <v>9.9950072645771493E-2</v>
          </cell>
          <cell r="Q18">
            <v>22226.776590760983</v>
          </cell>
          <cell r="R18">
            <v>0.34251314009423017</v>
          </cell>
          <cell r="S18">
            <v>31614.763840760985</v>
          </cell>
          <cell r="T18">
            <v>0.19906037402045912</v>
          </cell>
        </row>
        <row r="19">
          <cell r="B19" t="str">
            <v>Europe Total</v>
          </cell>
          <cell r="C19">
            <v>3038.1287299999999</v>
          </cell>
          <cell r="D19">
            <v>1</v>
          </cell>
          <cell r="E19">
            <v>28824.476730000017</v>
          </cell>
          <cell r="F19">
            <v>1</v>
          </cell>
          <cell r="G19">
            <v>31862.605460000057</v>
          </cell>
          <cell r="H19">
            <v>1</v>
          </cell>
          <cell r="I19">
            <v>8900.8539709999986</v>
          </cell>
          <cell r="J19">
            <v>1</v>
          </cell>
          <cell r="K19">
            <v>46151.142985705912</v>
          </cell>
          <cell r="L19">
            <v>1</v>
          </cell>
          <cell r="M19">
            <v>55051.996956705887</v>
          </cell>
          <cell r="N19">
            <v>1</v>
          </cell>
          <cell r="O19">
            <v>93926.767650000009</v>
          </cell>
          <cell r="P19">
            <v>1</v>
          </cell>
          <cell r="Q19">
            <v>64893.208431787709</v>
          </cell>
          <cell r="R19">
            <v>1</v>
          </cell>
          <cell r="S19">
            <v>158819.97608178746</v>
          </cell>
          <cell r="T19">
            <v>1</v>
          </cell>
        </row>
      </sheetData>
      <sheetData sheetId="15"/>
      <sheetData sheetId="16">
        <row r="7">
          <cell r="B7" t="str">
            <v>Fiji</v>
          </cell>
          <cell r="C7">
            <v>23.520500000000002</v>
          </cell>
          <cell r="D7">
            <v>0.68746377702633155</v>
          </cell>
          <cell r="E7">
            <v>643.597624</v>
          </cell>
          <cell r="F7">
            <v>0.11606737340880251</v>
          </cell>
          <cell r="G7">
            <v>667.11812400000019</v>
          </cell>
          <cell r="H7">
            <v>0.1195713286342318</v>
          </cell>
          <cell r="I7">
            <v>0</v>
          </cell>
          <cell r="J7">
            <v>0</v>
          </cell>
          <cell r="K7">
            <v>1262.2912279999998</v>
          </cell>
          <cell r="L7">
            <v>0.15227313530583497</v>
          </cell>
          <cell r="M7">
            <v>1262.2912279999998</v>
          </cell>
          <cell r="N7">
            <v>0.15227313530583497</v>
          </cell>
          <cell r="O7">
            <v>0</v>
          </cell>
          <cell r="P7">
            <v>0</v>
          </cell>
          <cell r="Q7">
            <v>194.04664</v>
          </cell>
          <cell r="R7">
            <v>3.3745607289714957E-2</v>
          </cell>
          <cell r="S7">
            <v>194.04664</v>
          </cell>
          <cell r="T7">
            <v>3.3745607289714957E-2</v>
          </cell>
        </row>
        <row r="8">
          <cell r="B8" t="str">
            <v>Kiribati</v>
          </cell>
          <cell r="C8">
            <v>0</v>
          </cell>
          <cell r="D8">
            <v>0</v>
          </cell>
          <cell r="E8">
            <v>17.045100000000001</v>
          </cell>
          <cell r="F8">
            <v>3.0739392327066451E-3</v>
          </cell>
          <cell r="G8">
            <v>17.045100000000001</v>
          </cell>
          <cell r="H8">
            <v>3.0550890170439201E-3</v>
          </cell>
          <cell r="I8">
            <v>0</v>
          </cell>
          <cell r="J8">
            <v>0</v>
          </cell>
          <cell r="K8">
            <v>11.9284</v>
          </cell>
          <cell r="L8">
            <v>1.4389507166741734E-3</v>
          </cell>
          <cell r="M8">
            <v>11.9284</v>
          </cell>
          <cell r="N8">
            <v>1.4389507166741734E-3</v>
          </cell>
          <cell r="O8">
            <v>0</v>
          </cell>
          <cell r="P8">
            <v>0</v>
          </cell>
          <cell r="Q8">
            <v>11.85453</v>
          </cell>
          <cell r="R8">
            <v>2.061557540930081E-3</v>
          </cell>
          <cell r="S8">
            <v>11.85453</v>
          </cell>
          <cell r="T8">
            <v>2.061557540930081E-3</v>
          </cell>
        </row>
        <row r="9">
          <cell r="B9" t="str">
            <v>Marshall Islands</v>
          </cell>
          <cell r="C9">
            <v>0</v>
          </cell>
          <cell r="D9">
            <v>0</v>
          </cell>
          <cell r="E9">
            <v>5.3900299999999994</v>
          </cell>
          <cell r="F9">
            <v>9.720461999322852E-4</v>
          </cell>
          <cell r="G9">
            <v>5.3900299999999994</v>
          </cell>
          <cell r="H9">
            <v>9.6608535324153204E-4</v>
          </cell>
          <cell r="I9">
            <v>0</v>
          </cell>
          <cell r="J9">
            <v>0</v>
          </cell>
          <cell r="K9">
            <v>0</v>
          </cell>
          <cell r="L9">
            <v>0</v>
          </cell>
          <cell r="M9">
            <v>0</v>
          </cell>
          <cell r="N9">
            <v>0</v>
          </cell>
          <cell r="O9">
            <v>0</v>
          </cell>
          <cell r="P9">
            <v>0</v>
          </cell>
          <cell r="Q9">
            <v>0</v>
          </cell>
          <cell r="R9">
            <v>0</v>
          </cell>
          <cell r="S9">
            <v>0</v>
          </cell>
          <cell r="T9">
            <v>0</v>
          </cell>
        </row>
        <row r="10">
          <cell r="B10" t="str">
            <v>Oceania, regional</v>
          </cell>
          <cell r="C10">
            <v>0</v>
          </cell>
          <cell r="D10">
            <v>0</v>
          </cell>
          <cell r="E10">
            <v>3275.0896750000002</v>
          </cell>
          <cell r="F10">
            <v>0.59063464823409395</v>
          </cell>
          <cell r="G10">
            <v>3275.0896750000002</v>
          </cell>
          <cell r="H10">
            <v>0.58701271895890561</v>
          </cell>
          <cell r="I10">
            <v>0</v>
          </cell>
          <cell r="J10">
            <v>0</v>
          </cell>
          <cell r="K10">
            <v>3073.2723000000005</v>
          </cell>
          <cell r="L10">
            <v>0.37073600638978282</v>
          </cell>
          <cell r="M10">
            <v>3073.2723000000005</v>
          </cell>
          <cell r="N10">
            <v>0.37073600638978282</v>
          </cell>
          <cell r="O10">
            <v>0</v>
          </cell>
          <cell r="P10">
            <v>0</v>
          </cell>
          <cell r="Q10">
            <v>3687.9462199999998</v>
          </cell>
          <cell r="R10">
            <v>0.6413508878365981</v>
          </cell>
          <cell r="S10">
            <v>3687.9462199999998</v>
          </cell>
          <cell r="T10">
            <v>0.6413508878365981</v>
          </cell>
        </row>
        <row r="11">
          <cell r="B11" t="str">
            <v>Papua New Guinea</v>
          </cell>
          <cell r="C11">
            <v>3.476</v>
          </cell>
          <cell r="D11">
            <v>0.10159750383467733</v>
          </cell>
          <cell r="E11">
            <v>1324.7175220000001</v>
          </cell>
          <cell r="F11">
            <v>0.23890157072294843</v>
          </cell>
          <cell r="G11">
            <v>1328.193522</v>
          </cell>
          <cell r="H11">
            <v>0.23805958554488282</v>
          </cell>
          <cell r="I11">
            <v>0</v>
          </cell>
          <cell r="J11">
            <v>0</v>
          </cell>
          <cell r="K11">
            <v>947.18403100000012</v>
          </cell>
          <cell r="L11">
            <v>0.11426101909977721</v>
          </cell>
          <cell r="M11">
            <v>947.18403100000012</v>
          </cell>
          <cell r="N11">
            <v>0.11426101909977721</v>
          </cell>
          <cell r="O11">
            <v>0</v>
          </cell>
          <cell r="P11">
            <v>0</v>
          </cell>
          <cell r="Q11">
            <v>784.57157799999982</v>
          </cell>
          <cell r="R11">
            <v>0.13644062253208797</v>
          </cell>
          <cell r="S11">
            <v>784.57157799999982</v>
          </cell>
          <cell r="T11">
            <v>0.13644062253208797</v>
          </cell>
        </row>
        <row r="12">
          <cell r="B12" t="str">
            <v>Solomon Islands</v>
          </cell>
          <cell r="C12">
            <v>7.216939</v>
          </cell>
          <cell r="D12">
            <v>0.21093871913899093</v>
          </cell>
          <cell r="E12">
            <v>220.26624699999999</v>
          </cell>
          <cell r="F12">
            <v>3.9723149661448291E-2</v>
          </cell>
          <cell r="G12">
            <v>227.48318600000002</v>
          </cell>
          <cell r="H12">
            <v>4.077308922275371E-2</v>
          </cell>
          <cell r="I12">
            <v>0</v>
          </cell>
          <cell r="J12">
            <v>0</v>
          </cell>
          <cell r="K12">
            <v>517.0726709999999</v>
          </cell>
          <cell r="L12">
            <v>6.2375682447610652E-2</v>
          </cell>
          <cell r="M12">
            <v>517.0726709999999</v>
          </cell>
          <cell r="N12">
            <v>6.2375682447610652E-2</v>
          </cell>
          <cell r="O12">
            <v>0</v>
          </cell>
          <cell r="P12">
            <v>0</v>
          </cell>
          <cell r="Q12">
            <v>112.02394999999999</v>
          </cell>
          <cell r="R12">
            <v>1.9481482512362303E-2</v>
          </cell>
          <cell r="S12">
            <v>112.02394999999999</v>
          </cell>
          <cell r="T12">
            <v>1.9481482512362303E-2</v>
          </cell>
        </row>
        <row r="13">
          <cell r="B13" t="str">
            <v>Tonga</v>
          </cell>
          <cell r="C13">
            <v>0</v>
          </cell>
          <cell r="D13">
            <v>0</v>
          </cell>
          <cell r="E13">
            <v>19.364108000000002</v>
          </cell>
          <cell r="F13">
            <v>3.4921526589793317E-3</v>
          </cell>
          <cell r="G13">
            <v>19.364108000000002</v>
          </cell>
          <cell r="H13">
            <v>3.4707378469854859E-3</v>
          </cell>
          <cell r="I13">
            <v>0</v>
          </cell>
          <cell r="J13">
            <v>0</v>
          </cell>
          <cell r="K13">
            <v>1.0256670000000001</v>
          </cell>
          <cell r="L13">
            <v>1.237286027228337E-4</v>
          </cell>
          <cell r="M13">
            <v>1.0256670000000001</v>
          </cell>
          <cell r="N13">
            <v>1.237286027228337E-4</v>
          </cell>
          <cell r="O13">
            <v>0</v>
          </cell>
          <cell r="P13">
            <v>0</v>
          </cell>
          <cell r="Q13">
            <v>0</v>
          </cell>
          <cell r="R13">
            <v>0</v>
          </cell>
          <cell r="S13">
            <v>0</v>
          </cell>
          <cell r="T13">
            <v>0</v>
          </cell>
        </row>
        <row r="14">
          <cell r="B14" t="str">
            <v>Tuvalu</v>
          </cell>
          <cell r="C14">
            <v>0</v>
          </cell>
          <cell r="D14">
            <v>0</v>
          </cell>
          <cell r="E14">
            <v>19.89</v>
          </cell>
          <cell r="F14">
            <v>3.5869928213114132E-3</v>
          </cell>
          <cell r="G14">
            <v>19.89</v>
          </cell>
          <cell r="H14">
            <v>3.5649964241338313E-3</v>
          </cell>
          <cell r="I14">
            <v>0</v>
          </cell>
          <cell r="J14">
            <v>0</v>
          </cell>
          <cell r="K14">
            <v>25.885776</v>
          </cell>
          <cell r="L14">
            <v>3.1226615411008279E-3</v>
          </cell>
          <cell r="M14">
            <v>25.885776</v>
          </cell>
          <cell r="N14">
            <v>3.1226615411008279E-3</v>
          </cell>
          <cell r="O14">
            <v>0</v>
          </cell>
          <cell r="P14">
            <v>0</v>
          </cell>
          <cell r="Q14">
            <v>0</v>
          </cell>
          <cell r="R14">
            <v>0</v>
          </cell>
          <cell r="S14">
            <v>0</v>
          </cell>
          <cell r="T14">
            <v>0</v>
          </cell>
        </row>
        <row r="15">
          <cell r="B15" t="str">
            <v>Vanuatu</v>
          </cell>
          <cell r="C15">
            <v>0</v>
          </cell>
          <cell r="D15">
            <v>0</v>
          </cell>
          <cell r="E15">
            <v>19.674488</v>
          </cell>
          <cell r="F15">
            <v>3.5481270597776536E-3</v>
          </cell>
          <cell r="G15">
            <v>19.674488</v>
          </cell>
          <cell r="H15">
            <v>3.5263689978212152E-3</v>
          </cell>
          <cell r="I15">
            <v>0</v>
          </cell>
          <cell r="J15">
            <v>0</v>
          </cell>
          <cell r="K15">
            <v>2450.99145</v>
          </cell>
          <cell r="L15">
            <v>0.29566881589649668</v>
          </cell>
          <cell r="M15">
            <v>2450.99145</v>
          </cell>
          <cell r="N15">
            <v>0.29566881589649668</v>
          </cell>
          <cell r="O15">
            <v>0</v>
          </cell>
          <cell r="P15">
            <v>0</v>
          </cell>
          <cell r="Q15">
            <v>959.83558000000005</v>
          </cell>
          <cell r="R15">
            <v>0.16691984228830647</v>
          </cell>
          <cell r="S15">
            <v>959.83558000000005</v>
          </cell>
          <cell r="T15">
            <v>0.16691984228830647</v>
          </cell>
        </row>
        <row r="16">
          <cell r="B16" t="str">
            <v>Pacific Total</v>
          </cell>
          <cell r="C16">
            <v>34.213439000000008</v>
          </cell>
          <cell r="D16">
            <v>1</v>
          </cell>
          <cell r="E16">
            <v>5545.0347939999974</v>
          </cell>
          <cell r="F16">
            <v>1</v>
          </cell>
          <cell r="G16">
            <v>5579.2482330000012</v>
          </cell>
          <cell r="H16">
            <v>1</v>
          </cell>
          <cell r="I16">
            <v>0</v>
          </cell>
          <cell r="J16">
            <v>0</v>
          </cell>
          <cell r="K16">
            <v>8289.6515229999986</v>
          </cell>
          <cell r="L16">
            <v>1</v>
          </cell>
          <cell r="M16">
            <v>8289.6515229999986</v>
          </cell>
          <cell r="N16">
            <v>1</v>
          </cell>
          <cell r="O16">
            <v>0</v>
          </cell>
          <cell r="P16">
            <v>0</v>
          </cell>
          <cell r="Q16">
            <v>5750.2784980000006</v>
          </cell>
          <cell r="R16">
            <v>1</v>
          </cell>
          <cell r="S16">
            <v>5750.2784980000006</v>
          </cell>
          <cell r="T16">
            <v>1</v>
          </cell>
        </row>
      </sheetData>
      <sheetData sheetId="17"/>
      <sheetData sheetId="18">
        <row r="6">
          <cell r="B6" t="str">
            <v>Afghanistan</v>
          </cell>
          <cell r="C6">
            <v>0</v>
          </cell>
          <cell r="D6">
            <v>0</v>
          </cell>
          <cell r="E6">
            <v>83768.289439999993</v>
          </cell>
          <cell r="F6">
            <v>17.050999999999998</v>
          </cell>
          <cell r="G6">
            <v>0</v>
          </cell>
          <cell r="H6">
            <v>0</v>
          </cell>
          <cell r="I6">
            <v>89.714570000000009</v>
          </cell>
          <cell r="J6">
            <v>141972.95150999996</v>
          </cell>
          <cell r="K6">
            <v>0</v>
          </cell>
          <cell r="L6">
            <v>0</v>
          </cell>
          <cell r="M6">
            <v>0</v>
          </cell>
          <cell r="N6">
            <v>0</v>
          </cell>
          <cell r="O6">
            <v>9370.4882159515455</v>
          </cell>
          <cell r="P6">
            <v>0</v>
          </cell>
          <cell r="Q6">
            <v>0</v>
          </cell>
          <cell r="R6">
            <v>99.520690000000002</v>
          </cell>
          <cell r="S6">
            <v>0</v>
          </cell>
          <cell r="T6">
            <v>0</v>
          </cell>
          <cell r="U6">
            <v>0</v>
          </cell>
          <cell r="V6">
            <v>0</v>
          </cell>
          <cell r="W6">
            <v>0</v>
          </cell>
          <cell r="X6">
            <v>0</v>
          </cell>
          <cell r="Y6">
            <v>235318.01542595139</v>
          </cell>
        </row>
        <row r="7">
          <cell r="B7" t="str">
            <v>Africa, regional</v>
          </cell>
          <cell r="C7">
            <v>7669.6252249348599</v>
          </cell>
          <cell r="D7">
            <v>258.43022000000002</v>
          </cell>
          <cell r="E7">
            <v>7428.5230907999994</v>
          </cell>
          <cell r="F7">
            <v>19389.421159899997</v>
          </cell>
          <cell r="G7">
            <v>0</v>
          </cell>
          <cell r="H7">
            <v>0</v>
          </cell>
          <cell r="I7">
            <v>1348.5352600000001</v>
          </cell>
          <cell r="J7">
            <v>188982.57009000008</v>
          </cell>
          <cell r="K7">
            <v>0</v>
          </cell>
          <cell r="L7">
            <v>42436.750999999997</v>
          </cell>
          <cell r="M7">
            <v>0</v>
          </cell>
          <cell r="N7">
            <v>0</v>
          </cell>
          <cell r="O7">
            <v>69037.092525474203</v>
          </cell>
          <cell r="P7">
            <v>0</v>
          </cell>
          <cell r="Q7">
            <v>0</v>
          </cell>
          <cell r="R7">
            <v>0</v>
          </cell>
          <cell r="S7">
            <v>0</v>
          </cell>
          <cell r="T7">
            <v>0</v>
          </cell>
          <cell r="U7">
            <v>0</v>
          </cell>
          <cell r="V7">
            <v>0</v>
          </cell>
          <cell r="W7">
            <v>319.38400000000001</v>
          </cell>
          <cell r="X7">
            <v>0</v>
          </cell>
          <cell r="Y7">
            <v>336870.33257110929</v>
          </cell>
        </row>
        <row r="8">
          <cell r="B8" t="str">
            <v>Albania</v>
          </cell>
          <cell r="C8">
            <v>0</v>
          </cell>
          <cell r="D8">
            <v>0</v>
          </cell>
          <cell r="E8">
            <v>0</v>
          </cell>
          <cell r="F8">
            <v>0</v>
          </cell>
          <cell r="G8">
            <v>0</v>
          </cell>
          <cell r="H8">
            <v>0</v>
          </cell>
          <cell r="I8">
            <v>0</v>
          </cell>
          <cell r="J8">
            <v>0</v>
          </cell>
          <cell r="K8">
            <v>0</v>
          </cell>
          <cell r="L8">
            <v>0</v>
          </cell>
          <cell r="M8">
            <v>0</v>
          </cell>
          <cell r="N8">
            <v>0</v>
          </cell>
          <cell r="O8">
            <v>368.30730411044408</v>
          </cell>
          <cell r="P8">
            <v>0</v>
          </cell>
          <cell r="Q8">
            <v>0</v>
          </cell>
          <cell r="R8">
            <v>0</v>
          </cell>
          <cell r="S8">
            <v>0</v>
          </cell>
          <cell r="T8">
            <v>0</v>
          </cell>
          <cell r="U8">
            <v>0</v>
          </cell>
          <cell r="V8">
            <v>0</v>
          </cell>
          <cell r="W8">
            <v>0</v>
          </cell>
          <cell r="X8">
            <v>0</v>
          </cell>
          <cell r="Y8">
            <v>368.30730411044408</v>
          </cell>
        </row>
        <row r="9">
          <cell r="B9" t="str">
            <v>Algeria</v>
          </cell>
          <cell r="C9">
            <v>0</v>
          </cell>
          <cell r="D9">
            <v>0</v>
          </cell>
          <cell r="E9">
            <v>912.33299999999997</v>
          </cell>
          <cell r="F9">
            <v>0</v>
          </cell>
          <cell r="G9">
            <v>0</v>
          </cell>
          <cell r="H9">
            <v>0</v>
          </cell>
          <cell r="I9">
            <v>0</v>
          </cell>
          <cell r="J9">
            <v>0</v>
          </cell>
          <cell r="K9">
            <v>0</v>
          </cell>
          <cell r="L9">
            <v>0</v>
          </cell>
          <cell r="M9">
            <v>0</v>
          </cell>
          <cell r="N9">
            <v>0</v>
          </cell>
          <cell r="O9">
            <v>2339.9206694135014</v>
          </cell>
          <cell r="P9">
            <v>0</v>
          </cell>
          <cell r="Q9">
            <v>0</v>
          </cell>
          <cell r="R9">
            <v>0</v>
          </cell>
          <cell r="S9">
            <v>0</v>
          </cell>
          <cell r="T9">
            <v>0</v>
          </cell>
          <cell r="U9">
            <v>0</v>
          </cell>
          <cell r="V9">
            <v>0</v>
          </cell>
          <cell r="W9">
            <v>0</v>
          </cell>
          <cell r="X9">
            <v>0</v>
          </cell>
          <cell r="Y9">
            <v>3252.2536694134997</v>
          </cell>
        </row>
        <row r="10">
          <cell r="B10" t="str">
            <v>America, regional</v>
          </cell>
          <cell r="C10">
            <v>0</v>
          </cell>
          <cell r="D10">
            <v>0</v>
          </cell>
          <cell r="E10">
            <v>3531.663</v>
          </cell>
          <cell r="F10">
            <v>909.33859000000007</v>
          </cell>
          <cell r="G10">
            <v>0</v>
          </cell>
          <cell r="H10">
            <v>0</v>
          </cell>
          <cell r="I10">
            <v>0</v>
          </cell>
          <cell r="J10">
            <v>0</v>
          </cell>
          <cell r="K10">
            <v>0</v>
          </cell>
          <cell r="L10">
            <v>0</v>
          </cell>
          <cell r="M10">
            <v>0</v>
          </cell>
          <cell r="N10">
            <v>0</v>
          </cell>
          <cell r="O10">
            <v>576.96018000000004</v>
          </cell>
          <cell r="P10">
            <v>0</v>
          </cell>
          <cell r="Q10">
            <v>0</v>
          </cell>
          <cell r="R10">
            <v>0</v>
          </cell>
          <cell r="S10">
            <v>0</v>
          </cell>
          <cell r="T10">
            <v>0</v>
          </cell>
          <cell r="U10">
            <v>0</v>
          </cell>
          <cell r="V10">
            <v>522.80299000000002</v>
          </cell>
          <cell r="W10">
            <v>0</v>
          </cell>
          <cell r="X10">
            <v>0</v>
          </cell>
          <cell r="Y10">
            <v>5540.7647600000018</v>
          </cell>
        </row>
        <row r="11">
          <cell r="B11" t="str">
            <v>Angola</v>
          </cell>
          <cell r="C11">
            <v>0</v>
          </cell>
          <cell r="D11">
            <v>0</v>
          </cell>
          <cell r="E11">
            <v>0</v>
          </cell>
          <cell r="F11">
            <v>0</v>
          </cell>
          <cell r="G11">
            <v>0</v>
          </cell>
          <cell r="H11">
            <v>0</v>
          </cell>
          <cell r="I11">
            <v>0</v>
          </cell>
          <cell r="J11">
            <v>0</v>
          </cell>
          <cell r="K11">
            <v>0</v>
          </cell>
          <cell r="L11">
            <v>0</v>
          </cell>
          <cell r="M11">
            <v>0</v>
          </cell>
          <cell r="N11">
            <v>0</v>
          </cell>
          <cell r="O11">
            <v>296.3546</v>
          </cell>
          <cell r="P11">
            <v>0</v>
          </cell>
          <cell r="Q11">
            <v>0</v>
          </cell>
          <cell r="R11">
            <v>0</v>
          </cell>
          <cell r="S11">
            <v>0</v>
          </cell>
          <cell r="T11">
            <v>0</v>
          </cell>
          <cell r="U11">
            <v>0</v>
          </cell>
          <cell r="V11">
            <v>94.418639999999996</v>
          </cell>
          <cell r="W11">
            <v>0</v>
          </cell>
          <cell r="X11">
            <v>0</v>
          </cell>
          <cell r="Y11">
            <v>390.77323999999999</v>
          </cell>
        </row>
        <row r="12">
          <cell r="B12" t="str">
            <v>Antigua and Barbuda</v>
          </cell>
          <cell r="C12">
            <v>0</v>
          </cell>
          <cell r="D12">
            <v>1.42374</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1.42374</v>
          </cell>
        </row>
        <row r="13">
          <cell r="B13" t="str">
            <v>Argentina</v>
          </cell>
          <cell r="C13">
            <v>0</v>
          </cell>
          <cell r="D13">
            <v>0</v>
          </cell>
          <cell r="E13">
            <v>0</v>
          </cell>
          <cell r="F13">
            <v>0</v>
          </cell>
          <cell r="G13">
            <v>0</v>
          </cell>
          <cell r="H13">
            <v>0</v>
          </cell>
          <cell r="I13">
            <v>0</v>
          </cell>
          <cell r="J13">
            <v>0</v>
          </cell>
          <cell r="K13">
            <v>0</v>
          </cell>
          <cell r="L13">
            <v>0</v>
          </cell>
          <cell r="M13">
            <v>0</v>
          </cell>
          <cell r="N13">
            <v>0</v>
          </cell>
          <cell r="O13">
            <v>969.25821816405301</v>
          </cell>
          <cell r="P13">
            <v>0</v>
          </cell>
          <cell r="Q13">
            <v>0</v>
          </cell>
          <cell r="R13">
            <v>0</v>
          </cell>
          <cell r="S13">
            <v>0</v>
          </cell>
          <cell r="T13">
            <v>0</v>
          </cell>
          <cell r="U13">
            <v>0</v>
          </cell>
          <cell r="V13">
            <v>38.399730000000005</v>
          </cell>
          <cell r="W13">
            <v>0</v>
          </cell>
          <cell r="X13">
            <v>0</v>
          </cell>
          <cell r="Y13">
            <v>1007.6579481640531</v>
          </cell>
        </row>
        <row r="14">
          <cell r="B14" t="str">
            <v>Armenia</v>
          </cell>
          <cell r="C14">
            <v>0</v>
          </cell>
          <cell r="D14">
            <v>0</v>
          </cell>
          <cell r="E14">
            <v>0</v>
          </cell>
          <cell r="F14">
            <v>0</v>
          </cell>
          <cell r="G14">
            <v>0</v>
          </cell>
          <cell r="H14">
            <v>0</v>
          </cell>
          <cell r="I14">
            <v>0</v>
          </cell>
          <cell r="J14">
            <v>0</v>
          </cell>
          <cell r="K14">
            <v>0</v>
          </cell>
          <cell r="L14">
            <v>0</v>
          </cell>
          <cell r="M14">
            <v>0</v>
          </cell>
          <cell r="N14">
            <v>0</v>
          </cell>
          <cell r="O14">
            <v>438.31988737461091</v>
          </cell>
          <cell r="P14">
            <v>0</v>
          </cell>
          <cell r="Q14">
            <v>0</v>
          </cell>
          <cell r="R14">
            <v>0</v>
          </cell>
          <cell r="S14">
            <v>0</v>
          </cell>
          <cell r="T14">
            <v>0</v>
          </cell>
          <cell r="U14">
            <v>0</v>
          </cell>
          <cell r="V14">
            <v>0</v>
          </cell>
          <cell r="W14">
            <v>0</v>
          </cell>
          <cell r="X14">
            <v>0</v>
          </cell>
          <cell r="Y14">
            <v>438.31988737461091</v>
          </cell>
        </row>
        <row r="15">
          <cell r="B15" t="str">
            <v>Asia, regional</v>
          </cell>
          <cell r="C15">
            <v>651.40270277777802</v>
          </cell>
          <cell r="D15">
            <v>0</v>
          </cell>
          <cell r="E15">
            <v>6129.29</v>
          </cell>
          <cell r="F15">
            <v>351.26642200000003</v>
          </cell>
          <cell r="G15">
            <v>0</v>
          </cell>
          <cell r="H15">
            <v>0</v>
          </cell>
          <cell r="I15">
            <v>196.59925999999999</v>
          </cell>
          <cell r="J15">
            <v>28786.690289999995</v>
          </cell>
          <cell r="K15">
            <v>0</v>
          </cell>
          <cell r="L15">
            <v>5000</v>
          </cell>
          <cell r="M15">
            <v>0</v>
          </cell>
          <cell r="N15">
            <v>0</v>
          </cell>
          <cell r="O15">
            <v>27566.444052390998</v>
          </cell>
          <cell r="P15">
            <v>0</v>
          </cell>
          <cell r="Q15">
            <v>0</v>
          </cell>
          <cell r="R15">
            <v>0</v>
          </cell>
          <cell r="S15">
            <v>0</v>
          </cell>
          <cell r="T15">
            <v>0</v>
          </cell>
          <cell r="U15">
            <v>0</v>
          </cell>
          <cell r="V15">
            <v>0</v>
          </cell>
          <cell r="W15">
            <v>0</v>
          </cell>
          <cell r="X15">
            <v>0</v>
          </cell>
          <cell r="Y15">
            <v>68681.692727168789</v>
          </cell>
        </row>
        <row r="16">
          <cell r="B16" t="str">
            <v>Azerbaijan</v>
          </cell>
          <cell r="C16">
            <v>0</v>
          </cell>
          <cell r="D16">
            <v>0</v>
          </cell>
          <cell r="E16">
            <v>0</v>
          </cell>
          <cell r="F16">
            <v>0</v>
          </cell>
          <cell r="G16">
            <v>0</v>
          </cell>
          <cell r="H16">
            <v>0</v>
          </cell>
          <cell r="I16">
            <v>0</v>
          </cell>
          <cell r="J16">
            <v>0</v>
          </cell>
          <cell r="K16">
            <v>0</v>
          </cell>
          <cell r="L16">
            <v>0</v>
          </cell>
          <cell r="M16">
            <v>0</v>
          </cell>
          <cell r="N16">
            <v>0</v>
          </cell>
          <cell r="O16">
            <v>1008.3323161362141</v>
          </cell>
          <cell r="P16">
            <v>0</v>
          </cell>
          <cell r="Q16">
            <v>0</v>
          </cell>
          <cell r="R16">
            <v>0</v>
          </cell>
          <cell r="S16">
            <v>0</v>
          </cell>
          <cell r="T16">
            <v>0</v>
          </cell>
          <cell r="U16">
            <v>0</v>
          </cell>
          <cell r="V16">
            <v>0</v>
          </cell>
          <cell r="W16">
            <v>0</v>
          </cell>
          <cell r="X16">
            <v>0</v>
          </cell>
          <cell r="Y16">
            <v>1008.3323161362141</v>
          </cell>
        </row>
        <row r="17">
          <cell r="B17" t="str">
            <v>Bangladesh</v>
          </cell>
          <cell r="C17">
            <v>0</v>
          </cell>
          <cell r="D17">
            <v>0</v>
          </cell>
          <cell r="E17">
            <v>0</v>
          </cell>
          <cell r="F17">
            <v>291.51578799999999</v>
          </cell>
          <cell r="G17">
            <v>0</v>
          </cell>
          <cell r="H17">
            <v>0</v>
          </cell>
          <cell r="I17">
            <v>0</v>
          </cell>
          <cell r="J17">
            <v>143706.77145</v>
          </cell>
          <cell r="K17">
            <v>0</v>
          </cell>
          <cell r="L17">
            <v>0</v>
          </cell>
          <cell r="M17">
            <v>0</v>
          </cell>
          <cell r="N17">
            <v>0</v>
          </cell>
          <cell r="O17">
            <v>4135.3681307799097</v>
          </cell>
          <cell r="P17">
            <v>0</v>
          </cell>
          <cell r="Q17">
            <v>0</v>
          </cell>
          <cell r="R17">
            <v>18.399539999999998</v>
          </cell>
          <cell r="S17">
            <v>0</v>
          </cell>
          <cell r="T17">
            <v>0</v>
          </cell>
          <cell r="U17">
            <v>0</v>
          </cell>
          <cell r="V17">
            <v>0</v>
          </cell>
          <cell r="W17">
            <v>387.976</v>
          </cell>
          <cell r="X17">
            <v>0</v>
          </cell>
          <cell r="Y17">
            <v>148540.03090877994</v>
          </cell>
        </row>
        <row r="18">
          <cell r="B18" t="str">
            <v>Belarus</v>
          </cell>
          <cell r="C18">
            <v>0</v>
          </cell>
          <cell r="D18">
            <v>0</v>
          </cell>
          <cell r="E18">
            <v>0</v>
          </cell>
          <cell r="F18">
            <v>0</v>
          </cell>
          <cell r="G18">
            <v>0</v>
          </cell>
          <cell r="H18">
            <v>0</v>
          </cell>
          <cell r="I18">
            <v>0</v>
          </cell>
          <cell r="J18">
            <v>0</v>
          </cell>
          <cell r="K18">
            <v>0</v>
          </cell>
          <cell r="L18">
            <v>0</v>
          </cell>
          <cell r="M18">
            <v>0</v>
          </cell>
          <cell r="N18">
            <v>0</v>
          </cell>
          <cell r="O18">
            <v>392.98821999999996</v>
          </cell>
          <cell r="P18">
            <v>0</v>
          </cell>
          <cell r="Q18">
            <v>0</v>
          </cell>
          <cell r="R18">
            <v>0</v>
          </cell>
          <cell r="S18">
            <v>0</v>
          </cell>
          <cell r="T18">
            <v>0</v>
          </cell>
          <cell r="U18">
            <v>0</v>
          </cell>
          <cell r="V18">
            <v>0</v>
          </cell>
          <cell r="W18">
            <v>0</v>
          </cell>
          <cell r="X18">
            <v>0</v>
          </cell>
          <cell r="Y18">
            <v>392.98821999999996</v>
          </cell>
        </row>
        <row r="19">
          <cell r="B19" t="str">
            <v>Belize</v>
          </cell>
          <cell r="C19">
            <v>0</v>
          </cell>
          <cell r="D19">
            <v>3.3167599999999999</v>
          </cell>
          <cell r="E19">
            <v>0</v>
          </cell>
          <cell r="F19">
            <v>0</v>
          </cell>
          <cell r="G19">
            <v>0</v>
          </cell>
          <cell r="H19">
            <v>0</v>
          </cell>
          <cell r="I19">
            <v>243.23071000000002</v>
          </cell>
          <cell r="J19">
            <v>0</v>
          </cell>
          <cell r="K19">
            <v>0</v>
          </cell>
          <cell r="L19">
            <v>0</v>
          </cell>
          <cell r="M19">
            <v>0</v>
          </cell>
          <cell r="N19">
            <v>0</v>
          </cell>
          <cell r="O19">
            <v>176.07815999999997</v>
          </cell>
          <cell r="P19">
            <v>0</v>
          </cell>
          <cell r="Q19">
            <v>0</v>
          </cell>
          <cell r="R19">
            <v>0</v>
          </cell>
          <cell r="S19">
            <v>0</v>
          </cell>
          <cell r="T19">
            <v>0</v>
          </cell>
          <cell r="U19">
            <v>0</v>
          </cell>
          <cell r="V19">
            <v>0</v>
          </cell>
          <cell r="W19">
            <v>0</v>
          </cell>
          <cell r="X19">
            <v>0</v>
          </cell>
          <cell r="Y19">
            <v>422.62563000000006</v>
          </cell>
        </row>
        <row r="20">
          <cell r="B20" t="str">
            <v>Bhutan</v>
          </cell>
          <cell r="C20">
            <v>0</v>
          </cell>
          <cell r="D20">
            <v>0</v>
          </cell>
          <cell r="E20">
            <v>0</v>
          </cell>
          <cell r="F20">
            <v>0</v>
          </cell>
          <cell r="G20">
            <v>0</v>
          </cell>
          <cell r="H20">
            <v>0</v>
          </cell>
          <cell r="I20">
            <v>61.64461</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61.64461</v>
          </cell>
        </row>
        <row r="21">
          <cell r="B21" t="str">
            <v>Bolivia</v>
          </cell>
          <cell r="C21">
            <v>0</v>
          </cell>
          <cell r="D21">
            <v>0</v>
          </cell>
          <cell r="E21">
            <v>0</v>
          </cell>
          <cell r="F21">
            <v>0</v>
          </cell>
          <cell r="G21">
            <v>0</v>
          </cell>
          <cell r="H21">
            <v>0</v>
          </cell>
          <cell r="I21">
            <v>127.9295</v>
          </cell>
          <cell r="J21">
            <v>0</v>
          </cell>
          <cell r="K21">
            <v>0</v>
          </cell>
          <cell r="L21">
            <v>0</v>
          </cell>
          <cell r="M21">
            <v>0</v>
          </cell>
          <cell r="N21">
            <v>0</v>
          </cell>
          <cell r="O21">
            <v>91.970570000000009</v>
          </cell>
          <cell r="P21">
            <v>0</v>
          </cell>
          <cell r="Q21">
            <v>0</v>
          </cell>
          <cell r="R21">
            <v>0</v>
          </cell>
          <cell r="S21">
            <v>0</v>
          </cell>
          <cell r="T21">
            <v>0</v>
          </cell>
          <cell r="U21">
            <v>0</v>
          </cell>
          <cell r="V21">
            <v>0</v>
          </cell>
          <cell r="W21">
            <v>0</v>
          </cell>
          <cell r="X21">
            <v>0</v>
          </cell>
          <cell r="Y21">
            <v>219.90006999999997</v>
          </cell>
        </row>
        <row r="22">
          <cell r="B22" t="str">
            <v>Bosnia-Herzegovina</v>
          </cell>
          <cell r="C22">
            <v>0</v>
          </cell>
          <cell r="D22">
            <v>0</v>
          </cell>
          <cell r="E22">
            <v>3052.4189999999999</v>
          </cell>
          <cell r="F22">
            <v>0</v>
          </cell>
          <cell r="G22">
            <v>0</v>
          </cell>
          <cell r="H22">
            <v>0</v>
          </cell>
          <cell r="I22">
            <v>0</v>
          </cell>
          <cell r="J22">
            <v>0</v>
          </cell>
          <cell r="K22">
            <v>0</v>
          </cell>
          <cell r="L22">
            <v>0</v>
          </cell>
          <cell r="M22">
            <v>0</v>
          </cell>
          <cell r="N22">
            <v>0</v>
          </cell>
          <cell r="O22">
            <v>573.3596988790971</v>
          </cell>
          <cell r="P22">
            <v>0</v>
          </cell>
          <cell r="Q22">
            <v>0</v>
          </cell>
          <cell r="R22">
            <v>0</v>
          </cell>
          <cell r="S22">
            <v>0</v>
          </cell>
          <cell r="T22">
            <v>0</v>
          </cell>
          <cell r="U22">
            <v>0</v>
          </cell>
          <cell r="V22">
            <v>0</v>
          </cell>
          <cell r="W22">
            <v>0</v>
          </cell>
          <cell r="X22">
            <v>0</v>
          </cell>
          <cell r="Y22">
            <v>3625.7786988790967</v>
          </cell>
        </row>
        <row r="23">
          <cell r="B23" t="str">
            <v>Botswana</v>
          </cell>
          <cell r="C23">
            <v>0</v>
          </cell>
          <cell r="D23">
            <v>10.25756</v>
          </cell>
          <cell r="E23">
            <v>0</v>
          </cell>
          <cell r="F23">
            <v>0</v>
          </cell>
          <cell r="G23">
            <v>0</v>
          </cell>
          <cell r="H23">
            <v>0</v>
          </cell>
          <cell r="I23">
            <v>0</v>
          </cell>
          <cell r="J23">
            <v>0</v>
          </cell>
          <cell r="K23">
            <v>0</v>
          </cell>
          <cell r="L23">
            <v>0</v>
          </cell>
          <cell r="M23">
            <v>0</v>
          </cell>
          <cell r="N23">
            <v>0</v>
          </cell>
          <cell r="O23">
            <v>268.44959724670002</v>
          </cell>
          <cell r="P23">
            <v>0</v>
          </cell>
          <cell r="Q23">
            <v>0</v>
          </cell>
          <cell r="R23">
            <v>0</v>
          </cell>
          <cell r="S23">
            <v>0</v>
          </cell>
          <cell r="T23">
            <v>0</v>
          </cell>
          <cell r="U23">
            <v>0</v>
          </cell>
          <cell r="V23">
            <v>0</v>
          </cell>
          <cell r="W23">
            <v>0</v>
          </cell>
          <cell r="X23">
            <v>0</v>
          </cell>
          <cell r="Y23">
            <v>278.70715724670004</v>
          </cell>
        </row>
        <row r="24">
          <cell r="B24" t="str">
            <v>Brazil</v>
          </cell>
          <cell r="C24">
            <v>0</v>
          </cell>
          <cell r="D24">
            <v>0</v>
          </cell>
          <cell r="E24">
            <v>0</v>
          </cell>
          <cell r="F24">
            <v>11747.341070000004</v>
          </cell>
          <cell r="G24">
            <v>0</v>
          </cell>
          <cell r="H24">
            <v>0</v>
          </cell>
          <cell r="I24">
            <v>30146.704619999997</v>
          </cell>
          <cell r="J24">
            <v>0</v>
          </cell>
          <cell r="K24">
            <v>0</v>
          </cell>
          <cell r="L24">
            <v>0</v>
          </cell>
          <cell r="M24">
            <v>0</v>
          </cell>
          <cell r="N24">
            <v>0</v>
          </cell>
          <cell r="O24">
            <v>8424.8613259003232</v>
          </cell>
          <cell r="P24">
            <v>0</v>
          </cell>
          <cell r="Q24">
            <v>0</v>
          </cell>
          <cell r="R24">
            <v>0</v>
          </cell>
          <cell r="S24">
            <v>0</v>
          </cell>
          <cell r="T24">
            <v>0</v>
          </cell>
          <cell r="U24">
            <v>0</v>
          </cell>
          <cell r="V24">
            <v>3354.9485099999988</v>
          </cell>
          <cell r="W24">
            <v>0</v>
          </cell>
          <cell r="X24">
            <v>0</v>
          </cell>
          <cell r="Y24">
            <v>53673.855525900326</v>
          </cell>
        </row>
        <row r="25">
          <cell r="B25" t="str">
            <v>Burkina Faso</v>
          </cell>
          <cell r="C25">
            <v>0</v>
          </cell>
          <cell r="D25">
            <v>0</v>
          </cell>
          <cell r="E25">
            <v>0</v>
          </cell>
          <cell r="F25">
            <v>43.546230000000001</v>
          </cell>
          <cell r="G25">
            <v>0</v>
          </cell>
          <cell r="H25">
            <v>0</v>
          </cell>
          <cell r="I25">
            <v>88.155749999999998</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131.70197999999999</v>
          </cell>
        </row>
        <row r="26">
          <cell r="B26" t="str">
            <v>Burundi</v>
          </cell>
          <cell r="C26">
            <v>0</v>
          </cell>
          <cell r="D26">
            <v>0</v>
          </cell>
          <cell r="E26">
            <v>472.88410000000005</v>
          </cell>
          <cell r="F26">
            <v>0</v>
          </cell>
          <cell r="G26">
            <v>0</v>
          </cell>
          <cell r="H26">
            <v>0</v>
          </cell>
          <cell r="I26">
            <v>0</v>
          </cell>
          <cell r="J26">
            <v>2612.6052200000004</v>
          </cell>
          <cell r="K26">
            <v>0</v>
          </cell>
          <cell r="L26">
            <v>0</v>
          </cell>
          <cell r="M26">
            <v>0</v>
          </cell>
          <cell r="N26">
            <v>0</v>
          </cell>
          <cell r="O26">
            <v>103.20186000000001</v>
          </cell>
          <cell r="P26">
            <v>0</v>
          </cell>
          <cell r="Q26">
            <v>0</v>
          </cell>
          <cell r="R26">
            <v>0</v>
          </cell>
          <cell r="S26">
            <v>0</v>
          </cell>
          <cell r="T26">
            <v>0</v>
          </cell>
          <cell r="U26">
            <v>0</v>
          </cell>
          <cell r="V26">
            <v>0</v>
          </cell>
          <cell r="W26">
            <v>0</v>
          </cell>
          <cell r="X26">
            <v>0</v>
          </cell>
          <cell r="Y26">
            <v>3188.6911799999993</v>
          </cell>
        </row>
        <row r="27">
          <cell r="B27" t="str">
            <v>Cambodia</v>
          </cell>
          <cell r="C27">
            <v>0</v>
          </cell>
          <cell r="D27">
            <v>0</v>
          </cell>
          <cell r="E27">
            <v>0</v>
          </cell>
          <cell r="F27">
            <v>0</v>
          </cell>
          <cell r="G27">
            <v>0</v>
          </cell>
          <cell r="H27">
            <v>0</v>
          </cell>
          <cell r="I27">
            <v>272.50756999999999</v>
          </cell>
          <cell r="J27">
            <v>1467.6120000000001</v>
          </cell>
          <cell r="K27">
            <v>0</v>
          </cell>
          <cell r="L27">
            <v>0</v>
          </cell>
          <cell r="M27">
            <v>0</v>
          </cell>
          <cell r="N27">
            <v>0</v>
          </cell>
          <cell r="O27">
            <v>305.33930757595863</v>
          </cell>
          <cell r="P27">
            <v>0</v>
          </cell>
          <cell r="Q27">
            <v>0</v>
          </cell>
          <cell r="R27">
            <v>0</v>
          </cell>
          <cell r="S27">
            <v>0</v>
          </cell>
          <cell r="T27">
            <v>0</v>
          </cell>
          <cell r="U27">
            <v>0</v>
          </cell>
          <cell r="V27">
            <v>0</v>
          </cell>
          <cell r="W27">
            <v>0</v>
          </cell>
          <cell r="X27">
            <v>0</v>
          </cell>
          <cell r="Y27">
            <v>2045.4588775759594</v>
          </cell>
        </row>
        <row r="28">
          <cell r="B28" t="str">
            <v>Cameroon</v>
          </cell>
          <cell r="C28">
            <v>0</v>
          </cell>
          <cell r="D28">
            <v>0</v>
          </cell>
          <cell r="E28">
            <v>0</v>
          </cell>
          <cell r="F28">
            <v>0</v>
          </cell>
          <cell r="G28">
            <v>0</v>
          </cell>
          <cell r="H28">
            <v>0</v>
          </cell>
          <cell r="I28">
            <v>336.63517000000002</v>
          </cell>
          <cell r="J28">
            <v>1250.2950000000001</v>
          </cell>
          <cell r="K28">
            <v>0</v>
          </cell>
          <cell r="L28">
            <v>0</v>
          </cell>
          <cell r="M28">
            <v>0</v>
          </cell>
          <cell r="N28">
            <v>0</v>
          </cell>
          <cell r="O28">
            <v>118.22876000000001</v>
          </cell>
          <cell r="P28">
            <v>0</v>
          </cell>
          <cell r="Q28">
            <v>0</v>
          </cell>
          <cell r="R28">
            <v>0</v>
          </cell>
          <cell r="S28">
            <v>0</v>
          </cell>
          <cell r="T28">
            <v>0</v>
          </cell>
          <cell r="U28">
            <v>0</v>
          </cell>
          <cell r="V28">
            <v>0</v>
          </cell>
          <cell r="W28">
            <v>0</v>
          </cell>
          <cell r="X28">
            <v>0</v>
          </cell>
          <cell r="Y28">
            <v>1705.1589300000001</v>
          </cell>
        </row>
        <row r="29">
          <cell r="B29" t="str">
            <v>Cape Verde</v>
          </cell>
          <cell r="C29">
            <v>0</v>
          </cell>
          <cell r="D29">
            <v>0</v>
          </cell>
          <cell r="E29">
            <v>0</v>
          </cell>
          <cell r="F29">
            <v>0</v>
          </cell>
          <cell r="G29">
            <v>0</v>
          </cell>
          <cell r="H29">
            <v>0</v>
          </cell>
          <cell r="I29">
            <v>77.446789999999993</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77.446789999999993</v>
          </cell>
        </row>
        <row r="30">
          <cell r="B30" t="str">
            <v>Central African Rep.</v>
          </cell>
          <cell r="C30">
            <v>0</v>
          </cell>
          <cell r="D30">
            <v>0</v>
          </cell>
          <cell r="E30">
            <v>0</v>
          </cell>
          <cell r="F30">
            <v>0</v>
          </cell>
          <cell r="G30">
            <v>0</v>
          </cell>
          <cell r="H30">
            <v>0</v>
          </cell>
          <cell r="I30">
            <v>0</v>
          </cell>
          <cell r="J30">
            <v>18913.561189999997</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18913.561189999997</v>
          </cell>
        </row>
        <row r="31">
          <cell r="B31" t="str">
            <v>Chile</v>
          </cell>
          <cell r="C31">
            <v>0</v>
          </cell>
          <cell r="D31">
            <v>0</v>
          </cell>
          <cell r="E31">
            <v>0</v>
          </cell>
          <cell r="F31">
            <v>4463.53953</v>
          </cell>
          <cell r="G31">
            <v>0</v>
          </cell>
          <cell r="H31">
            <v>0</v>
          </cell>
          <cell r="I31">
            <v>75.865250000000003</v>
          </cell>
          <cell r="J31">
            <v>0</v>
          </cell>
          <cell r="K31">
            <v>0</v>
          </cell>
          <cell r="L31">
            <v>0</v>
          </cell>
          <cell r="M31">
            <v>0</v>
          </cell>
          <cell r="N31">
            <v>0</v>
          </cell>
          <cell r="O31">
            <v>1521.5090532990898</v>
          </cell>
          <cell r="P31">
            <v>0</v>
          </cell>
          <cell r="Q31">
            <v>0</v>
          </cell>
          <cell r="R31">
            <v>0</v>
          </cell>
          <cell r="S31">
            <v>0</v>
          </cell>
          <cell r="T31">
            <v>0</v>
          </cell>
          <cell r="U31">
            <v>0</v>
          </cell>
          <cell r="V31">
            <v>662.78485999999998</v>
          </cell>
          <cell r="W31">
            <v>0</v>
          </cell>
          <cell r="X31">
            <v>0</v>
          </cell>
          <cell r="Y31">
            <v>6723.6986932990912</v>
          </cell>
        </row>
        <row r="32">
          <cell r="B32" t="str">
            <v>China</v>
          </cell>
          <cell r="C32">
            <v>0</v>
          </cell>
          <cell r="D32">
            <v>0</v>
          </cell>
          <cell r="E32">
            <v>0</v>
          </cell>
          <cell r="F32">
            <v>26273.284755999997</v>
          </cell>
          <cell r="G32">
            <v>0</v>
          </cell>
          <cell r="H32">
            <v>0</v>
          </cell>
          <cell r="I32">
            <v>206.05613</v>
          </cell>
          <cell r="J32">
            <v>0</v>
          </cell>
          <cell r="K32">
            <v>0</v>
          </cell>
          <cell r="L32">
            <v>0</v>
          </cell>
          <cell r="M32">
            <v>0</v>
          </cell>
          <cell r="N32">
            <v>0</v>
          </cell>
          <cell r="O32">
            <v>12871.149688989233</v>
          </cell>
          <cell r="P32">
            <v>0</v>
          </cell>
          <cell r="Q32">
            <v>0</v>
          </cell>
          <cell r="R32">
            <v>0</v>
          </cell>
          <cell r="S32">
            <v>0</v>
          </cell>
          <cell r="T32">
            <v>0</v>
          </cell>
          <cell r="U32">
            <v>0</v>
          </cell>
          <cell r="V32">
            <v>7551.4837000000043</v>
          </cell>
          <cell r="W32">
            <v>0</v>
          </cell>
          <cell r="X32">
            <v>0</v>
          </cell>
          <cell r="Y32">
            <v>46901.974274989254</v>
          </cell>
        </row>
        <row r="33">
          <cell r="B33" t="str">
            <v>Colombia</v>
          </cell>
          <cell r="C33">
            <v>0</v>
          </cell>
          <cell r="D33">
            <v>0</v>
          </cell>
          <cell r="E33">
            <v>16042.304875996562</v>
          </cell>
          <cell r="F33">
            <v>2842.1013800000001</v>
          </cell>
          <cell r="G33">
            <v>0</v>
          </cell>
          <cell r="H33">
            <v>0</v>
          </cell>
          <cell r="I33">
            <v>0</v>
          </cell>
          <cell r="J33">
            <v>0</v>
          </cell>
          <cell r="K33">
            <v>0</v>
          </cell>
          <cell r="L33">
            <v>0</v>
          </cell>
          <cell r="M33">
            <v>0</v>
          </cell>
          <cell r="N33">
            <v>0</v>
          </cell>
          <cell r="O33">
            <v>5096.3425562495186</v>
          </cell>
          <cell r="P33">
            <v>0</v>
          </cell>
          <cell r="Q33">
            <v>0</v>
          </cell>
          <cell r="R33">
            <v>0</v>
          </cell>
          <cell r="S33">
            <v>0</v>
          </cell>
          <cell r="T33">
            <v>0</v>
          </cell>
          <cell r="U33">
            <v>0</v>
          </cell>
          <cell r="V33">
            <v>902.01351</v>
          </cell>
          <cell r="W33">
            <v>0</v>
          </cell>
          <cell r="X33">
            <v>0</v>
          </cell>
          <cell r="Y33">
            <v>24882.762322246079</v>
          </cell>
        </row>
        <row r="34">
          <cell r="B34" t="str">
            <v>Comoros</v>
          </cell>
          <cell r="C34">
            <v>0</v>
          </cell>
          <cell r="D34">
            <v>0</v>
          </cell>
          <cell r="E34">
            <v>0</v>
          </cell>
          <cell r="F34">
            <v>0</v>
          </cell>
          <cell r="G34">
            <v>0</v>
          </cell>
          <cell r="H34">
            <v>0</v>
          </cell>
          <cell r="I34">
            <v>5</v>
          </cell>
          <cell r="J34">
            <v>0</v>
          </cell>
          <cell r="K34">
            <v>0</v>
          </cell>
          <cell r="L34">
            <v>0</v>
          </cell>
          <cell r="M34">
            <v>0</v>
          </cell>
          <cell r="N34">
            <v>0</v>
          </cell>
          <cell r="O34">
            <v>5</v>
          </cell>
          <cell r="P34">
            <v>0</v>
          </cell>
          <cell r="Q34">
            <v>0</v>
          </cell>
          <cell r="R34">
            <v>0</v>
          </cell>
          <cell r="S34">
            <v>0</v>
          </cell>
          <cell r="T34">
            <v>0</v>
          </cell>
          <cell r="U34">
            <v>0</v>
          </cell>
          <cell r="V34">
            <v>0</v>
          </cell>
          <cell r="W34">
            <v>0</v>
          </cell>
          <cell r="X34">
            <v>0</v>
          </cell>
          <cell r="Y34">
            <v>10</v>
          </cell>
        </row>
        <row r="35">
          <cell r="B35" t="str">
            <v>Congo, Dem. Rep.</v>
          </cell>
          <cell r="C35">
            <v>0</v>
          </cell>
          <cell r="D35">
            <v>0</v>
          </cell>
          <cell r="E35">
            <v>654.41926999999987</v>
          </cell>
          <cell r="F35">
            <v>0</v>
          </cell>
          <cell r="G35">
            <v>0</v>
          </cell>
          <cell r="H35">
            <v>0</v>
          </cell>
          <cell r="I35">
            <v>97.245249999999999</v>
          </cell>
          <cell r="J35">
            <v>128499.38073</v>
          </cell>
          <cell r="K35">
            <v>0</v>
          </cell>
          <cell r="L35">
            <v>0</v>
          </cell>
          <cell r="M35">
            <v>0</v>
          </cell>
          <cell r="N35">
            <v>0</v>
          </cell>
          <cell r="O35">
            <v>294.96533999999997</v>
          </cell>
          <cell r="P35">
            <v>0</v>
          </cell>
          <cell r="Q35">
            <v>0</v>
          </cell>
          <cell r="R35">
            <v>0</v>
          </cell>
          <cell r="S35">
            <v>0</v>
          </cell>
          <cell r="T35">
            <v>0</v>
          </cell>
          <cell r="U35">
            <v>0</v>
          </cell>
          <cell r="V35">
            <v>0</v>
          </cell>
          <cell r="W35">
            <v>0</v>
          </cell>
          <cell r="X35">
            <v>0</v>
          </cell>
          <cell r="Y35">
            <v>129546.01058999998</v>
          </cell>
        </row>
        <row r="36">
          <cell r="B36" t="str">
            <v>Congo, Rep.</v>
          </cell>
          <cell r="C36">
            <v>0</v>
          </cell>
          <cell r="D36">
            <v>0</v>
          </cell>
          <cell r="E36">
            <v>0</v>
          </cell>
          <cell r="F36">
            <v>0</v>
          </cell>
          <cell r="G36">
            <v>0</v>
          </cell>
          <cell r="H36">
            <v>0</v>
          </cell>
          <cell r="I36">
            <v>89.324250000000006</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89.324250000000006</v>
          </cell>
        </row>
        <row r="37">
          <cell r="B37" t="str">
            <v>Costa Rica</v>
          </cell>
          <cell r="C37">
            <v>0</v>
          </cell>
          <cell r="D37">
            <v>0</v>
          </cell>
          <cell r="E37">
            <v>0</v>
          </cell>
          <cell r="F37">
            <v>0</v>
          </cell>
          <cell r="G37">
            <v>0</v>
          </cell>
          <cell r="H37">
            <v>0</v>
          </cell>
          <cell r="I37">
            <v>0</v>
          </cell>
          <cell r="J37">
            <v>0</v>
          </cell>
          <cell r="K37">
            <v>0</v>
          </cell>
          <cell r="L37">
            <v>0</v>
          </cell>
          <cell r="M37">
            <v>0</v>
          </cell>
          <cell r="N37">
            <v>0</v>
          </cell>
          <cell r="O37">
            <v>803.22379999999998</v>
          </cell>
          <cell r="P37">
            <v>0</v>
          </cell>
          <cell r="Q37">
            <v>0</v>
          </cell>
          <cell r="R37">
            <v>0</v>
          </cell>
          <cell r="S37">
            <v>0</v>
          </cell>
          <cell r="T37">
            <v>0</v>
          </cell>
          <cell r="U37">
            <v>0</v>
          </cell>
          <cell r="V37">
            <v>0</v>
          </cell>
          <cell r="W37">
            <v>0</v>
          </cell>
          <cell r="X37">
            <v>0</v>
          </cell>
          <cell r="Y37">
            <v>803.22379999999998</v>
          </cell>
        </row>
        <row r="38">
          <cell r="B38" t="str">
            <v>Cote d'Ivoire</v>
          </cell>
          <cell r="C38">
            <v>0</v>
          </cell>
          <cell r="D38">
            <v>0</v>
          </cell>
          <cell r="E38">
            <v>0</v>
          </cell>
          <cell r="F38">
            <v>280.423</v>
          </cell>
          <cell r="G38">
            <v>0</v>
          </cell>
          <cell r="H38">
            <v>0</v>
          </cell>
          <cell r="I38">
            <v>0</v>
          </cell>
          <cell r="J38">
            <v>0</v>
          </cell>
          <cell r="K38">
            <v>0</v>
          </cell>
          <cell r="L38">
            <v>0</v>
          </cell>
          <cell r="M38">
            <v>0</v>
          </cell>
          <cell r="N38">
            <v>0</v>
          </cell>
          <cell r="O38">
            <v>305.06221999999997</v>
          </cell>
          <cell r="P38">
            <v>0</v>
          </cell>
          <cell r="Q38">
            <v>0</v>
          </cell>
          <cell r="R38">
            <v>0</v>
          </cell>
          <cell r="S38">
            <v>0</v>
          </cell>
          <cell r="T38">
            <v>0</v>
          </cell>
          <cell r="U38">
            <v>0</v>
          </cell>
          <cell r="V38">
            <v>0</v>
          </cell>
          <cell r="W38">
            <v>0</v>
          </cell>
          <cell r="X38">
            <v>0</v>
          </cell>
          <cell r="Y38">
            <v>585.48522000000003</v>
          </cell>
        </row>
        <row r="39">
          <cell r="B39" t="str">
            <v>Cuba</v>
          </cell>
          <cell r="C39">
            <v>0</v>
          </cell>
          <cell r="D39">
            <v>0</v>
          </cell>
          <cell r="E39">
            <v>0</v>
          </cell>
          <cell r="F39">
            <v>0</v>
          </cell>
          <cell r="G39">
            <v>0</v>
          </cell>
          <cell r="H39">
            <v>0</v>
          </cell>
          <cell r="I39">
            <v>0</v>
          </cell>
          <cell r="J39">
            <v>0</v>
          </cell>
          <cell r="K39">
            <v>0</v>
          </cell>
          <cell r="L39">
            <v>0</v>
          </cell>
          <cell r="M39">
            <v>0</v>
          </cell>
          <cell r="N39">
            <v>2248.8535499999998</v>
          </cell>
          <cell r="O39">
            <v>439.48264270405105</v>
          </cell>
          <cell r="P39">
            <v>0</v>
          </cell>
          <cell r="Q39">
            <v>0</v>
          </cell>
          <cell r="R39">
            <v>0</v>
          </cell>
          <cell r="S39">
            <v>0</v>
          </cell>
          <cell r="T39">
            <v>0</v>
          </cell>
          <cell r="U39">
            <v>0</v>
          </cell>
          <cell r="V39">
            <v>0</v>
          </cell>
          <cell r="W39">
            <v>0</v>
          </cell>
          <cell r="X39">
            <v>0</v>
          </cell>
          <cell r="Y39">
            <v>2688.3361927040514</v>
          </cell>
        </row>
        <row r="40">
          <cell r="B40" t="str">
            <v>Developing countries, unspecified</v>
          </cell>
          <cell r="C40">
            <v>0</v>
          </cell>
          <cell r="D40">
            <v>15.84529</v>
          </cell>
          <cell r="E40">
            <v>81858.009472400008</v>
          </cell>
          <cell r="F40">
            <v>235576.17721499997</v>
          </cell>
          <cell r="G40">
            <v>325.83600000000001</v>
          </cell>
          <cell r="H40">
            <v>28265</v>
          </cell>
          <cell r="I40">
            <v>12059.47718</v>
          </cell>
          <cell r="J40">
            <v>1905145.2604699989</v>
          </cell>
          <cell r="K40">
            <v>15792.81883</v>
          </cell>
          <cell r="L40">
            <v>103785.14900000002</v>
          </cell>
          <cell r="M40">
            <v>32384.016890000003</v>
          </cell>
          <cell r="N40">
            <v>0</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2927305.6536817439</v>
          </cell>
        </row>
        <row r="41">
          <cell r="B41" t="str">
            <v>Dominica</v>
          </cell>
          <cell r="C41">
            <v>0</v>
          </cell>
          <cell r="D41">
            <v>0.2286</v>
          </cell>
          <cell r="E41">
            <v>0</v>
          </cell>
          <cell r="F41">
            <v>0</v>
          </cell>
          <cell r="G41">
            <v>0</v>
          </cell>
          <cell r="H41">
            <v>0</v>
          </cell>
          <cell r="I41">
            <v>0</v>
          </cell>
          <cell r="J41">
            <v>-2.5261</v>
          </cell>
          <cell r="K41">
            <v>0</v>
          </cell>
          <cell r="L41">
            <v>0</v>
          </cell>
          <cell r="M41">
            <v>0</v>
          </cell>
          <cell r="N41">
            <v>0</v>
          </cell>
          <cell r="O41">
            <v>46.703429999999997</v>
          </cell>
          <cell r="P41">
            <v>0</v>
          </cell>
          <cell r="Q41">
            <v>0</v>
          </cell>
          <cell r="R41">
            <v>0</v>
          </cell>
          <cell r="S41">
            <v>0</v>
          </cell>
          <cell r="T41">
            <v>0</v>
          </cell>
          <cell r="U41">
            <v>0</v>
          </cell>
          <cell r="V41">
            <v>0</v>
          </cell>
          <cell r="W41">
            <v>0</v>
          </cell>
          <cell r="X41">
            <v>0</v>
          </cell>
          <cell r="Y41">
            <v>44.405929999999998</v>
          </cell>
        </row>
        <row r="42">
          <cell r="B42" t="str">
            <v>Dominican Republic</v>
          </cell>
          <cell r="C42">
            <v>0</v>
          </cell>
          <cell r="D42">
            <v>0</v>
          </cell>
          <cell r="E42">
            <v>0</v>
          </cell>
          <cell r="F42">
            <v>0</v>
          </cell>
          <cell r="G42">
            <v>0</v>
          </cell>
          <cell r="H42">
            <v>0</v>
          </cell>
          <cell r="I42">
            <v>0</v>
          </cell>
          <cell r="J42">
            <v>0</v>
          </cell>
          <cell r="K42">
            <v>0</v>
          </cell>
          <cell r="L42">
            <v>0</v>
          </cell>
          <cell r="M42">
            <v>0</v>
          </cell>
          <cell r="N42">
            <v>0</v>
          </cell>
          <cell r="O42">
            <v>7.020500000000002</v>
          </cell>
          <cell r="P42">
            <v>0</v>
          </cell>
          <cell r="Q42">
            <v>0</v>
          </cell>
          <cell r="R42">
            <v>0</v>
          </cell>
          <cell r="S42">
            <v>0</v>
          </cell>
          <cell r="T42">
            <v>0</v>
          </cell>
          <cell r="U42">
            <v>0</v>
          </cell>
          <cell r="V42">
            <v>0</v>
          </cell>
          <cell r="W42">
            <v>0</v>
          </cell>
          <cell r="X42">
            <v>0</v>
          </cell>
          <cell r="Y42">
            <v>7.020500000000002</v>
          </cell>
        </row>
        <row r="43">
          <cell r="B43" t="str">
            <v>Ecuador</v>
          </cell>
          <cell r="C43">
            <v>0</v>
          </cell>
          <cell r="D43">
            <v>0</v>
          </cell>
          <cell r="E43">
            <v>0</v>
          </cell>
          <cell r="F43">
            <v>0</v>
          </cell>
          <cell r="G43">
            <v>0</v>
          </cell>
          <cell r="H43">
            <v>0</v>
          </cell>
          <cell r="I43">
            <v>39.623249999999999</v>
          </cell>
          <cell r="J43">
            <v>0</v>
          </cell>
          <cell r="K43">
            <v>0</v>
          </cell>
          <cell r="L43">
            <v>0</v>
          </cell>
          <cell r="M43">
            <v>0</v>
          </cell>
          <cell r="N43">
            <v>0</v>
          </cell>
          <cell r="O43">
            <v>52.770040000000009</v>
          </cell>
          <cell r="P43">
            <v>0</v>
          </cell>
          <cell r="Q43">
            <v>0</v>
          </cell>
          <cell r="R43">
            <v>0</v>
          </cell>
          <cell r="S43">
            <v>0</v>
          </cell>
          <cell r="T43">
            <v>0</v>
          </cell>
          <cell r="U43">
            <v>0</v>
          </cell>
          <cell r="V43">
            <v>0</v>
          </cell>
          <cell r="W43">
            <v>0</v>
          </cell>
          <cell r="X43">
            <v>0</v>
          </cell>
          <cell r="Y43">
            <v>92.393290000000007</v>
          </cell>
        </row>
        <row r="44">
          <cell r="B44" t="str">
            <v>Egypt</v>
          </cell>
          <cell r="C44">
            <v>0</v>
          </cell>
          <cell r="D44">
            <v>0</v>
          </cell>
          <cell r="E44">
            <v>3907.3308100000004</v>
          </cell>
          <cell r="F44">
            <v>3519.4699900000001</v>
          </cell>
          <cell r="G44">
            <v>0</v>
          </cell>
          <cell r="H44">
            <v>0</v>
          </cell>
          <cell r="I44">
            <v>0</v>
          </cell>
          <cell r="J44">
            <v>69.251999999999995</v>
          </cell>
          <cell r="K44">
            <v>0</v>
          </cell>
          <cell r="L44">
            <v>0</v>
          </cell>
          <cell r="M44">
            <v>0</v>
          </cell>
          <cell r="N44">
            <v>0</v>
          </cell>
          <cell r="O44">
            <v>3983.4179416968395</v>
          </cell>
          <cell r="P44">
            <v>0</v>
          </cell>
          <cell r="Q44">
            <v>0</v>
          </cell>
          <cell r="R44">
            <v>0</v>
          </cell>
          <cell r="S44">
            <v>0</v>
          </cell>
          <cell r="T44">
            <v>0</v>
          </cell>
          <cell r="U44">
            <v>0</v>
          </cell>
          <cell r="V44">
            <v>0</v>
          </cell>
          <cell r="W44">
            <v>0</v>
          </cell>
          <cell r="X44">
            <v>0</v>
          </cell>
          <cell r="Y44">
            <v>11479.470741696839</v>
          </cell>
        </row>
        <row r="45">
          <cell r="B45" t="str">
            <v>El Salvador</v>
          </cell>
          <cell r="C45">
            <v>0</v>
          </cell>
          <cell r="D45">
            <v>0</v>
          </cell>
          <cell r="E45">
            <v>0</v>
          </cell>
          <cell r="F45">
            <v>0</v>
          </cell>
          <cell r="G45">
            <v>0</v>
          </cell>
          <cell r="H45">
            <v>0</v>
          </cell>
          <cell r="I45">
            <v>0</v>
          </cell>
          <cell r="J45">
            <v>0</v>
          </cell>
          <cell r="K45">
            <v>0</v>
          </cell>
          <cell r="L45">
            <v>0</v>
          </cell>
          <cell r="M45">
            <v>0</v>
          </cell>
          <cell r="N45">
            <v>0</v>
          </cell>
          <cell r="O45">
            <v>36.426400000000001</v>
          </cell>
          <cell r="P45">
            <v>0</v>
          </cell>
          <cell r="Q45">
            <v>0</v>
          </cell>
          <cell r="R45">
            <v>0</v>
          </cell>
          <cell r="S45">
            <v>0</v>
          </cell>
          <cell r="T45">
            <v>0</v>
          </cell>
          <cell r="U45">
            <v>0</v>
          </cell>
          <cell r="V45">
            <v>0</v>
          </cell>
          <cell r="W45">
            <v>0</v>
          </cell>
          <cell r="X45">
            <v>0</v>
          </cell>
          <cell r="Y45">
            <v>36.426400000000001</v>
          </cell>
        </row>
        <row r="46">
          <cell r="B46" t="str">
            <v>Eritrea</v>
          </cell>
          <cell r="C46">
            <v>0</v>
          </cell>
          <cell r="D46">
            <v>0</v>
          </cell>
          <cell r="E46">
            <v>599.78984000000014</v>
          </cell>
          <cell r="F46">
            <v>0</v>
          </cell>
          <cell r="G46">
            <v>0</v>
          </cell>
          <cell r="H46">
            <v>0</v>
          </cell>
          <cell r="I46">
            <v>0</v>
          </cell>
          <cell r="J46">
            <v>0</v>
          </cell>
          <cell r="K46">
            <v>0</v>
          </cell>
          <cell r="L46">
            <v>0</v>
          </cell>
          <cell r="M46">
            <v>0</v>
          </cell>
          <cell r="N46">
            <v>0</v>
          </cell>
          <cell r="O46">
            <v>-5.4957599999999998</v>
          </cell>
          <cell r="P46">
            <v>0</v>
          </cell>
          <cell r="Q46">
            <v>0</v>
          </cell>
          <cell r="R46">
            <v>0</v>
          </cell>
          <cell r="S46">
            <v>0</v>
          </cell>
          <cell r="T46">
            <v>0</v>
          </cell>
          <cell r="U46">
            <v>0</v>
          </cell>
          <cell r="V46">
            <v>0</v>
          </cell>
          <cell r="W46">
            <v>0</v>
          </cell>
          <cell r="X46">
            <v>0</v>
          </cell>
          <cell r="Y46">
            <v>594.29407999999989</v>
          </cell>
        </row>
        <row r="47">
          <cell r="B47" t="str">
            <v>Ethiopia</v>
          </cell>
          <cell r="C47">
            <v>0</v>
          </cell>
          <cell r="D47">
            <v>0</v>
          </cell>
          <cell r="E47">
            <v>37.01979</v>
          </cell>
          <cell r="F47">
            <v>256.627612</v>
          </cell>
          <cell r="G47">
            <v>0</v>
          </cell>
          <cell r="H47">
            <v>0</v>
          </cell>
          <cell r="I47">
            <v>380.59949000000006</v>
          </cell>
          <cell r="J47">
            <v>331916.59324000007</v>
          </cell>
          <cell r="K47">
            <v>0</v>
          </cell>
          <cell r="L47">
            <v>0</v>
          </cell>
          <cell r="M47">
            <v>0</v>
          </cell>
          <cell r="N47">
            <v>0</v>
          </cell>
          <cell r="O47">
            <v>1677.45802833686</v>
          </cell>
          <cell r="P47">
            <v>0</v>
          </cell>
          <cell r="Q47">
            <v>0</v>
          </cell>
          <cell r="R47">
            <v>51.254200000000004</v>
          </cell>
          <cell r="S47">
            <v>0</v>
          </cell>
          <cell r="T47">
            <v>0</v>
          </cell>
          <cell r="U47">
            <v>0</v>
          </cell>
          <cell r="V47">
            <v>0</v>
          </cell>
          <cell r="W47">
            <v>0</v>
          </cell>
          <cell r="X47">
            <v>0</v>
          </cell>
          <cell r="Y47">
            <v>334319.55236033688</v>
          </cell>
        </row>
        <row r="48">
          <cell r="B48" t="str">
            <v>Europe, regional</v>
          </cell>
          <cell r="C48">
            <v>580.56413906249998</v>
          </cell>
          <cell r="D48">
            <v>0</v>
          </cell>
          <cell r="E48">
            <v>500.37099999999998</v>
          </cell>
          <cell r="F48">
            <v>0</v>
          </cell>
          <cell r="G48">
            <v>0</v>
          </cell>
          <cell r="H48">
            <v>0</v>
          </cell>
          <cell r="I48">
            <v>0</v>
          </cell>
          <cell r="J48">
            <v>0</v>
          </cell>
          <cell r="K48">
            <v>0</v>
          </cell>
          <cell r="L48">
            <v>0</v>
          </cell>
          <cell r="M48">
            <v>0</v>
          </cell>
          <cell r="N48">
            <v>0</v>
          </cell>
          <cell r="O48">
            <v>15492.840582902696</v>
          </cell>
          <cell r="P48">
            <v>0</v>
          </cell>
          <cell r="Q48">
            <v>0</v>
          </cell>
          <cell r="R48">
            <v>0</v>
          </cell>
          <cell r="S48">
            <v>0</v>
          </cell>
          <cell r="T48">
            <v>0</v>
          </cell>
          <cell r="U48">
            <v>0</v>
          </cell>
          <cell r="V48">
            <v>0</v>
          </cell>
          <cell r="W48">
            <v>0</v>
          </cell>
          <cell r="X48">
            <v>0</v>
          </cell>
          <cell r="Y48">
            <v>16573.775721965198</v>
          </cell>
        </row>
        <row r="49">
          <cell r="B49" t="str">
            <v>Fiji</v>
          </cell>
          <cell r="C49">
            <v>0</v>
          </cell>
          <cell r="D49">
            <v>121.2736</v>
          </cell>
          <cell r="E49">
            <v>0</v>
          </cell>
          <cell r="F49">
            <v>0</v>
          </cell>
          <cell r="G49">
            <v>0</v>
          </cell>
          <cell r="H49">
            <v>0</v>
          </cell>
          <cell r="I49">
            <v>0</v>
          </cell>
          <cell r="J49">
            <v>0</v>
          </cell>
          <cell r="K49">
            <v>0</v>
          </cell>
          <cell r="L49">
            <v>0</v>
          </cell>
          <cell r="M49">
            <v>0</v>
          </cell>
          <cell r="N49">
            <v>0</v>
          </cell>
          <cell r="O49">
            <v>72.773040000000009</v>
          </cell>
          <cell r="P49">
            <v>0</v>
          </cell>
          <cell r="Q49">
            <v>0</v>
          </cell>
          <cell r="R49">
            <v>0</v>
          </cell>
          <cell r="S49">
            <v>0</v>
          </cell>
          <cell r="T49">
            <v>0</v>
          </cell>
          <cell r="U49">
            <v>0</v>
          </cell>
          <cell r="V49">
            <v>0</v>
          </cell>
          <cell r="W49">
            <v>0</v>
          </cell>
          <cell r="X49">
            <v>0</v>
          </cell>
          <cell r="Y49">
            <v>194.04664000000002</v>
          </cell>
        </row>
        <row r="50">
          <cell r="B50" t="str">
            <v>Former Yugoslav Republic of Macedonia (FYROM)</v>
          </cell>
          <cell r="C50">
            <v>0</v>
          </cell>
          <cell r="D50">
            <v>0</v>
          </cell>
          <cell r="E50">
            <v>1238.8030000000001</v>
          </cell>
          <cell r="F50">
            <v>0</v>
          </cell>
          <cell r="G50">
            <v>0</v>
          </cell>
          <cell r="H50">
            <v>0</v>
          </cell>
          <cell r="I50">
            <v>0</v>
          </cell>
          <cell r="J50">
            <v>0</v>
          </cell>
          <cell r="K50">
            <v>0</v>
          </cell>
          <cell r="L50">
            <v>0</v>
          </cell>
          <cell r="M50">
            <v>0</v>
          </cell>
          <cell r="N50">
            <v>0</v>
          </cell>
          <cell r="O50">
            <v>599.85239881652296</v>
          </cell>
          <cell r="P50">
            <v>0</v>
          </cell>
          <cell r="Q50">
            <v>0</v>
          </cell>
          <cell r="R50">
            <v>0</v>
          </cell>
          <cell r="S50">
            <v>0</v>
          </cell>
          <cell r="T50">
            <v>0</v>
          </cell>
          <cell r="U50">
            <v>0</v>
          </cell>
          <cell r="V50">
            <v>0</v>
          </cell>
          <cell r="W50">
            <v>0</v>
          </cell>
          <cell r="X50">
            <v>0</v>
          </cell>
          <cell r="Y50">
            <v>1838.6553988165228</v>
          </cell>
        </row>
        <row r="51">
          <cell r="B51" t="str">
            <v>Gabon</v>
          </cell>
          <cell r="C51">
            <v>0</v>
          </cell>
          <cell r="D51">
            <v>0</v>
          </cell>
          <cell r="E51">
            <v>0</v>
          </cell>
          <cell r="F51">
            <v>0</v>
          </cell>
          <cell r="G51">
            <v>0</v>
          </cell>
          <cell r="H51">
            <v>0</v>
          </cell>
          <cell r="I51">
            <v>150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150</v>
          </cell>
        </row>
        <row r="52">
          <cell r="B52" t="str">
            <v>Gambia</v>
          </cell>
          <cell r="C52">
            <v>0</v>
          </cell>
          <cell r="D52">
            <v>5.4493600000000004</v>
          </cell>
          <cell r="E52">
            <v>0</v>
          </cell>
          <cell r="F52">
            <v>10767.609380000002</v>
          </cell>
          <cell r="G52">
            <v>0</v>
          </cell>
          <cell r="H52">
            <v>0</v>
          </cell>
          <cell r="I52">
            <v>0</v>
          </cell>
          <cell r="J52">
            <v>0</v>
          </cell>
          <cell r="K52">
            <v>0</v>
          </cell>
          <cell r="L52">
            <v>0</v>
          </cell>
          <cell r="M52">
            <v>0</v>
          </cell>
          <cell r="N52">
            <v>0</v>
          </cell>
          <cell r="O52">
            <v>31.262450000000001</v>
          </cell>
          <cell r="P52">
            <v>0</v>
          </cell>
          <cell r="Q52">
            <v>0</v>
          </cell>
          <cell r="R52">
            <v>0</v>
          </cell>
          <cell r="S52">
            <v>0</v>
          </cell>
          <cell r="T52">
            <v>0</v>
          </cell>
          <cell r="U52">
            <v>0</v>
          </cell>
          <cell r="V52">
            <v>0</v>
          </cell>
          <cell r="W52">
            <v>0</v>
          </cell>
          <cell r="X52">
            <v>0</v>
          </cell>
          <cell r="Y52">
            <v>10804.321190000002</v>
          </cell>
        </row>
        <row r="53">
          <cell r="B53" t="str">
            <v>Georgia</v>
          </cell>
          <cell r="C53">
            <v>0</v>
          </cell>
          <cell r="D53">
            <v>0</v>
          </cell>
          <cell r="E53">
            <v>0</v>
          </cell>
          <cell r="F53">
            <v>0</v>
          </cell>
          <cell r="G53">
            <v>0</v>
          </cell>
          <cell r="H53">
            <v>0</v>
          </cell>
          <cell r="I53">
            <v>0</v>
          </cell>
          <cell r="J53">
            <v>0</v>
          </cell>
          <cell r="K53">
            <v>0</v>
          </cell>
          <cell r="L53">
            <v>0</v>
          </cell>
          <cell r="M53">
            <v>0</v>
          </cell>
          <cell r="N53">
            <v>0</v>
          </cell>
          <cell r="O53">
            <v>761.83869158674395</v>
          </cell>
          <cell r="P53">
            <v>0</v>
          </cell>
          <cell r="Q53">
            <v>0</v>
          </cell>
          <cell r="R53">
            <v>0</v>
          </cell>
          <cell r="S53">
            <v>0</v>
          </cell>
          <cell r="T53">
            <v>0</v>
          </cell>
          <cell r="U53">
            <v>0</v>
          </cell>
          <cell r="V53">
            <v>0</v>
          </cell>
          <cell r="W53">
            <v>0</v>
          </cell>
          <cell r="X53">
            <v>0</v>
          </cell>
          <cell r="Y53">
            <v>761.83869158674395</v>
          </cell>
        </row>
        <row r="54">
          <cell r="B54" t="str">
            <v>Ghana</v>
          </cell>
          <cell r="C54">
            <v>0</v>
          </cell>
          <cell r="D54">
            <v>5.4586600000000001</v>
          </cell>
          <cell r="E54">
            <v>0</v>
          </cell>
          <cell r="F54">
            <v>95.841359999999995</v>
          </cell>
          <cell r="G54">
            <v>0</v>
          </cell>
          <cell r="H54">
            <v>0</v>
          </cell>
          <cell r="I54">
            <v>91.965100000000007</v>
          </cell>
          <cell r="J54">
            <v>56136.786059999999</v>
          </cell>
          <cell r="K54">
            <v>0</v>
          </cell>
          <cell r="L54">
            <v>0</v>
          </cell>
          <cell r="M54">
            <v>0</v>
          </cell>
          <cell r="N54">
            <v>0</v>
          </cell>
          <cell r="O54">
            <v>1737.6898860471601</v>
          </cell>
          <cell r="P54">
            <v>0</v>
          </cell>
          <cell r="Q54">
            <v>0</v>
          </cell>
          <cell r="R54">
            <v>79.425789999999992</v>
          </cell>
          <cell r="S54">
            <v>0</v>
          </cell>
          <cell r="T54">
            <v>0</v>
          </cell>
          <cell r="U54">
            <v>0</v>
          </cell>
          <cell r="V54">
            <v>0</v>
          </cell>
          <cell r="W54">
            <v>0</v>
          </cell>
          <cell r="X54">
            <v>0</v>
          </cell>
          <cell r="Y54">
            <v>58147.166856047152</v>
          </cell>
        </row>
        <row r="55">
          <cell r="B55" t="str">
            <v>Grenada</v>
          </cell>
          <cell r="C55">
            <v>0</v>
          </cell>
          <cell r="D55">
            <v>0.27015</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0.27015</v>
          </cell>
        </row>
        <row r="56">
          <cell r="B56" t="str">
            <v>Guatemala</v>
          </cell>
          <cell r="C56">
            <v>0</v>
          </cell>
          <cell r="D56">
            <v>0</v>
          </cell>
          <cell r="E56">
            <v>0</v>
          </cell>
          <cell r="F56">
            <v>641.34</v>
          </cell>
          <cell r="G56">
            <v>0</v>
          </cell>
          <cell r="H56">
            <v>0</v>
          </cell>
          <cell r="I56">
            <v>68.411510000000007</v>
          </cell>
          <cell r="J56">
            <v>0</v>
          </cell>
          <cell r="K56">
            <v>0</v>
          </cell>
          <cell r="L56">
            <v>0</v>
          </cell>
          <cell r="M56">
            <v>0</v>
          </cell>
          <cell r="N56">
            <v>0</v>
          </cell>
          <cell r="O56">
            <v>390.34732000000008</v>
          </cell>
          <cell r="P56">
            <v>0</v>
          </cell>
          <cell r="Q56">
            <v>0</v>
          </cell>
          <cell r="R56">
            <v>0</v>
          </cell>
          <cell r="S56">
            <v>0</v>
          </cell>
          <cell r="T56">
            <v>0</v>
          </cell>
          <cell r="U56">
            <v>0</v>
          </cell>
          <cell r="V56">
            <v>0</v>
          </cell>
          <cell r="W56">
            <v>0</v>
          </cell>
          <cell r="X56">
            <v>0</v>
          </cell>
          <cell r="Y56">
            <v>1100.0988300000004</v>
          </cell>
        </row>
        <row r="57">
          <cell r="B57" t="str">
            <v>Guinea</v>
          </cell>
          <cell r="C57">
            <v>0</v>
          </cell>
          <cell r="D57">
            <v>0</v>
          </cell>
          <cell r="E57">
            <v>0</v>
          </cell>
          <cell r="F57">
            <v>0</v>
          </cell>
          <cell r="G57">
            <v>0</v>
          </cell>
          <cell r="H57">
            <v>0</v>
          </cell>
          <cell r="I57">
            <v>79.795500000000004</v>
          </cell>
          <cell r="J57">
            <v>0</v>
          </cell>
          <cell r="K57">
            <v>0</v>
          </cell>
          <cell r="L57">
            <v>0</v>
          </cell>
          <cell r="M57">
            <v>0</v>
          </cell>
          <cell r="N57">
            <v>0</v>
          </cell>
          <cell r="O57">
            <v>30.96125</v>
          </cell>
          <cell r="P57">
            <v>0</v>
          </cell>
          <cell r="Q57">
            <v>0</v>
          </cell>
          <cell r="R57">
            <v>0</v>
          </cell>
          <cell r="S57">
            <v>0</v>
          </cell>
          <cell r="T57">
            <v>0</v>
          </cell>
          <cell r="U57">
            <v>0</v>
          </cell>
          <cell r="V57">
            <v>0</v>
          </cell>
          <cell r="W57">
            <v>0</v>
          </cell>
          <cell r="X57">
            <v>0</v>
          </cell>
          <cell r="Y57">
            <v>110.75675000000001</v>
          </cell>
        </row>
        <row r="58">
          <cell r="B58" t="str">
            <v>Guinea-Bissau</v>
          </cell>
          <cell r="C58">
            <v>0</v>
          </cell>
          <cell r="D58">
            <v>0</v>
          </cell>
          <cell r="E58">
            <v>0</v>
          </cell>
          <cell r="F58">
            <v>0</v>
          </cell>
          <cell r="G58">
            <v>0</v>
          </cell>
          <cell r="H58">
            <v>0</v>
          </cell>
          <cell r="I58">
            <v>0</v>
          </cell>
          <cell r="J58">
            <v>0</v>
          </cell>
          <cell r="K58">
            <v>0</v>
          </cell>
          <cell r="L58">
            <v>0</v>
          </cell>
          <cell r="M58">
            <v>0</v>
          </cell>
          <cell r="N58">
            <v>0</v>
          </cell>
          <cell r="O58">
            <v>22.02</v>
          </cell>
          <cell r="P58">
            <v>0</v>
          </cell>
          <cell r="Q58">
            <v>0</v>
          </cell>
          <cell r="R58">
            <v>0</v>
          </cell>
          <cell r="S58">
            <v>0</v>
          </cell>
          <cell r="T58">
            <v>0</v>
          </cell>
          <cell r="U58">
            <v>0</v>
          </cell>
          <cell r="V58">
            <v>0</v>
          </cell>
          <cell r="W58">
            <v>0</v>
          </cell>
          <cell r="X58">
            <v>0</v>
          </cell>
          <cell r="Y58">
            <v>22.02</v>
          </cell>
        </row>
        <row r="59">
          <cell r="B59" t="str">
            <v>Guyana</v>
          </cell>
          <cell r="C59">
            <v>0</v>
          </cell>
          <cell r="D59">
            <v>2.5215800000000002</v>
          </cell>
          <cell r="E59">
            <v>167.16200000000001</v>
          </cell>
          <cell r="F59">
            <v>0</v>
          </cell>
          <cell r="G59">
            <v>0</v>
          </cell>
          <cell r="H59">
            <v>0</v>
          </cell>
          <cell r="I59">
            <v>0</v>
          </cell>
          <cell r="J59">
            <v>331.77577000000002</v>
          </cell>
          <cell r="K59">
            <v>0</v>
          </cell>
          <cell r="L59">
            <v>0</v>
          </cell>
          <cell r="M59">
            <v>0</v>
          </cell>
          <cell r="N59">
            <v>0</v>
          </cell>
          <cell r="O59">
            <v>156.38028000000003</v>
          </cell>
          <cell r="P59">
            <v>0</v>
          </cell>
          <cell r="Q59">
            <v>0</v>
          </cell>
          <cell r="R59">
            <v>0</v>
          </cell>
          <cell r="S59">
            <v>0</v>
          </cell>
          <cell r="T59">
            <v>0</v>
          </cell>
          <cell r="U59">
            <v>0</v>
          </cell>
          <cell r="V59">
            <v>0</v>
          </cell>
          <cell r="W59">
            <v>0</v>
          </cell>
          <cell r="X59">
            <v>0</v>
          </cell>
          <cell r="Y59">
            <v>657.83962999999983</v>
          </cell>
        </row>
        <row r="60">
          <cell r="B60" t="str">
            <v>Haiti</v>
          </cell>
          <cell r="C60">
            <v>0</v>
          </cell>
          <cell r="D60">
            <v>0</v>
          </cell>
          <cell r="E60">
            <v>0</v>
          </cell>
          <cell r="F60">
            <v>0</v>
          </cell>
          <cell r="G60">
            <v>0</v>
          </cell>
          <cell r="H60">
            <v>0</v>
          </cell>
          <cell r="I60">
            <v>0</v>
          </cell>
          <cell r="J60">
            <v>5892.53377</v>
          </cell>
          <cell r="K60">
            <v>0</v>
          </cell>
          <cell r="L60">
            <v>0</v>
          </cell>
          <cell r="M60">
            <v>0</v>
          </cell>
          <cell r="N60">
            <v>0</v>
          </cell>
          <cell r="O60">
            <v>103.83759000000001</v>
          </cell>
          <cell r="P60">
            <v>0</v>
          </cell>
          <cell r="Q60">
            <v>0</v>
          </cell>
          <cell r="R60">
            <v>0</v>
          </cell>
          <cell r="S60">
            <v>0</v>
          </cell>
          <cell r="T60">
            <v>0</v>
          </cell>
          <cell r="U60">
            <v>0</v>
          </cell>
          <cell r="V60">
            <v>0</v>
          </cell>
          <cell r="W60">
            <v>0</v>
          </cell>
          <cell r="X60">
            <v>0</v>
          </cell>
          <cell r="Y60">
            <v>5996.371360000001</v>
          </cell>
        </row>
        <row r="61">
          <cell r="B61" t="str">
            <v>Honduras</v>
          </cell>
          <cell r="C61">
            <v>0</v>
          </cell>
          <cell r="D61">
            <v>0</v>
          </cell>
          <cell r="E61">
            <v>0</v>
          </cell>
          <cell r="F61">
            <v>0</v>
          </cell>
          <cell r="G61">
            <v>0</v>
          </cell>
          <cell r="H61">
            <v>0</v>
          </cell>
          <cell r="I61">
            <v>82.022999999999996</v>
          </cell>
          <cell r="J61">
            <v>0</v>
          </cell>
          <cell r="K61">
            <v>0</v>
          </cell>
          <cell r="L61">
            <v>0</v>
          </cell>
          <cell r="M61">
            <v>0</v>
          </cell>
          <cell r="N61">
            <v>0</v>
          </cell>
          <cell r="O61">
            <v>93.656080000000003</v>
          </cell>
          <cell r="P61">
            <v>0</v>
          </cell>
          <cell r="Q61">
            <v>0</v>
          </cell>
          <cell r="R61">
            <v>0</v>
          </cell>
          <cell r="S61">
            <v>0</v>
          </cell>
          <cell r="T61">
            <v>0</v>
          </cell>
          <cell r="U61">
            <v>0</v>
          </cell>
          <cell r="V61">
            <v>0</v>
          </cell>
          <cell r="W61">
            <v>0</v>
          </cell>
          <cell r="X61">
            <v>0</v>
          </cell>
          <cell r="Y61">
            <v>175.67908</v>
          </cell>
        </row>
        <row r="62">
          <cell r="B62" t="str">
            <v>India</v>
          </cell>
          <cell r="C62">
            <v>0</v>
          </cell>
          <cell r="D62">
            <v>1.30341</v>
          </cell>
          <cell r="E62">
            <v>0</v>
          </cell>
          <cell r="F62">
            <v>19443.847615999995</v>
          </cell>
          <cell r="G62">
            <v>0</v>
          </cell>
          <cell r="H62">
            <v>0</v>
          </cell>
          <cell r="I62">
            <v>56.763930000000002</v>
          </cell>
          <cell r="J62">
            <v>54208.769570000004</v>
          </cell>
          <cell r="K62">
            <v>0</v>
          </cell>
          <cell r="L62">
            <v>0</v>
          </cell>
          <cell r="M62">
            <v>0</v>
          </cell>
          <cell r="N62">
            <v>0</v>
          </cell>
          <cell r="O62">
            <v>15460.557930227202</v>
          </cell>
          <cell r="P62">
            <v>0</v>
          </cell>
          <cell r="Q62">
            <v>0</v>
          </cell>
          <cell r="R62">
            <v>0</v>
          </cell>
          <cell r="S62">
            <v>0</v>
          </cell>
          <cell r="T62">
            <v>0</v>
          </cell>
          <cell r="U62">
            <v>0</v>
          </cell>
          <cell r="V62">
            <v>3399.1449800000005</v>
          </cell>
          <cell r="W62">
            <v>50</v>
          </cell>
          <cell r="X62">
            <v>0</v>
          </cell>
          <cell r="Y62">
            <v>92620.387436227276</v>
          </cell>
        </row>
        <row r="63">
          <cell r="B63" t="str">
            <v>Indonesia</v>
          </cell>
          <cell r="C63">
            <v>0</v>
          </cell>
          <cell r="D63">
            <v>0</v>
          </cell>
          <cell r="E63">
            <v>268.11998999999997</v>
          </cell>
          <cell r="F63">
            <v>1234.5477879999999</v>
          </cell>
          <cell r="G63">
            <v>0</v>
          </cell>
          <cell r="H63">
            <v>0</v>
          </cell>
          <cell r="I63">
            <v>259.75361999999996</v>
          </cell>
          <cell r="J63">
            <v>12292.219800000003</v>
          </cell>
          <cell r="K63">
            <v>0</v>
          </cell>
          <cell r="L63">
            <v>0</v>
          </cell>
          <cell r="M63">
            <v>0</v>
          </cell>
          <cell r="N63">
            <v>0</v>
          </cell>
          <cell r="O63">
            <v>2691.5672104353698</v>
          </cell>
          <cell r="P63">
            <v>0</v>
          </cell>
          <cell r="Q63">
            <v>0</v>
          </cell>
          <cell r="R63">
            <v>0</v>
          </cell>
          <cell r="S63">
            <v>0</v>
          </cell>
          <cell r="T63">
            <v>0</v>
          </cell>
          <cell r="U63">
            <v>0</v>
          </cell>
          <cell r="V63">
            <v>703.08467000000007</v>
          </cell>
          <cell r="W63">
            <v>0</v>
          </cell>
          <cell r="X63">
            <v>0</v>
          </cell>
          <cell r="Y63">
            <v>17449.293078435374</v>
          </cell>
        </row>
        <row r="64">
          <cell r="B64" t="str">
            <v>Iran</v>
          </cell>
          <cell r="C64">
            <v>0</v>
          </cell>
          <cell r="D64">
            <v>0</v>
          </cell>
          <cell r="E64">
            <v>0</v>
          </cell>
          <cell r="F64">
            <v>0</v>
          </cell>
          <cell r="G64">
            <v>0</v>
          </cell>
          <cell r="H64">
            <v>0</v>
          </cell>
          <cell r="I64">
            <v>0</v>
          </cell>
          <cell r="J64">
            <v>0</v>
          </cell>
          <cell r="K64">
            <v>0</v>
          </cell>
          <cell r="L64">
            <v>0</v>
          </cell>
          <cell r="M64">
            <v>0</v>
          </cell>
          <cell r="N64">
            <v>0</v>
          </cell>
          <cell r="O64">
            <v>791.69839648663105</v>
          </cell>
          <cell r="P64">
            <v>0</v>
          </cell>
          <cell r="Q64">
            <v>0</v>
          </cell>
          <cell r="R64">
            <v>0</v>
          </cell>
          <cell r="S64">
            <v>0</v>
          </cell>
          <cell r="T64">
            <v>0</v>
          </cell>
          <cell r="U64">
            <v>0</v>
          </cell>
          <cell r="V64">
            <v>0</v>
          </cell>
          <cell r="W64">
            <v>0</v>
          </cell>
          <cell r="X64">
            <v>0</v>
          </cell>
          <cell r="Y64">
            <v>791.69839648663105</v>
          </cell>
        </row>
        <row r="65">
          <cell r="B65" t="str">
            <v>Iraq</v>
          </cell>
          <cell r="C65">
            <v>0</v>
          </cell>
          <cell r="D65">
            <v>0</v>
          </cell>
          <cell r="E65">
            <v>26964.177469999999</v>
          </cell>
          <cell r="F65">
            <v>0</v>
          </cell>
          <cell r="G65">
            <v>745</v>
          </cell>
          <cell r="H65">
            <v>0</v>
          </cell>
          <cell r="I65">
            <v>15.386320000000001</v>
          </cell>
          <cell r="J65">
            <v>87213.888940000004</v>
          </cell>
          <cell r="K65">
            <v>0</v>
          </cell>
          <cell r="L65">
            <v>0</v>
          </cell>
          <cell r="M65">
            <v>0</v>
          </cell>
          <cell r="N65">
            <v>0</v>
          </cell>
          <cell r="O65">
            <v>3942.6087667535094</v>
          </cell>
          <cell r="P65">
            <v>0</v>
          </cell>
          <cell r="Q65">
            <v>0</v>
          </cell>
          <cell r="R65">
            <v>0</v>
          </cell>
          <cell r="S65">
            <v>0</v>
          </cell>
          <cell r="T65">
            <v>0</v>
          </cell>
          <cell r="U65">
            <v>0</v>
          </cell>
          <cell r="V65">
            <v>0</v>
          </cell>
          <cell r="W65">
            <v>0</v>
          </cell>
          <cell r="X65">
            <v>0</v>
          </cell>
          <cell r="Y65">
            <v>118881.06149675348</v>
          </cell>
        </row>
        <row r="66">
          <cell r="B66" t="str">
            <v>Jamaica</v>
          </cell>
          <cell r="C66">
            <v>0</v>
          </cell>
          <cell r="D66">
            <v>124.80918</v>
          </cell>
          <cell r="E66">
            <v>366.85399999999998</v>
          </cell>
          <cell r="F66">
            <v>526.25902600000018</v>
          </cell>
          <cell r="G66">
            <v>0</v>
          </cell>
          <cell r="H66">
            <v>0</v>
          </cell>
          <cell r="I66">
            <v>0</v>
          </cell>
          <cell r="J66">
            <v>4800.375</v>
          </cell>
          <cell r="K66">
            <v>0</v>
          </cell>
          <cell r="L66">
            <v>0</v>
          </cell>
          <cell r="M66">
            <v>0</v>
          </cell>
          <cell r="N66">
            <v>0</v>
          </cell>
          <cell r="O66">
            <v>641.57413001171506</v>
          </cell>
          <cell r="P66">
            <v>0</v>
          </cell>
          <cell r="Q66">
            <v>0</v>
          </cell>
          <cell r="R66">
            <v>0</v>
          </cell>
          <cell r="S66">
            <v>0</v>
          </cell>
          <cell r="T66">
            <v>0</v>
          </cell>
          <cell r="U66">
            <v>0</v>
          </cell>
          <cell r="V66">
            <v>0</v>
          </cell>
          <cell r="W66">
            <v>0</v>
          </cell>
          <cell r="X66">
            <v>0</v>
          </cell>
          <cell r="Y66">
            <v>6459.8713360117163</v>
          </cell>
        </row>
        <row r="67">
          <cell r="B67" t="str">
            <v>Jordan</v>
          </cell>
          <cell r="C67">
            <v>0</v>
          </cell>
          <cell r="D67">
            <v>0</v>
          </cell>
          <cell r="E67">
            <v>26609.296529999996</v>
          </cell>
          <cell r="F67">
            <v>0</v>
          </cell>
          <cell r="G67">
            <v>0</v>
          </cell>
          <cell r="H67">
            <v>0</v>
          </cell>
          <cell r="I67">
            <v>0</v>
          </cell>
          <cell r="J67">
            <v>143908.65218999999</v>
          </cell>
          <cell r="K67">
            <v>0</v>
          </cell>
          <cell r="L67">
            <v>0</v>
          </cell>
          <cell r="M67">
            <v>0</v>
          </cell>
          <cell r="N67">
            <v>0</v>
          </cell>
          <cell r="O67">
            <v>3107.2870471710303</v>
          </cell>
          <cell r="P67">
            <v>0</v>
          </cell>
          <cell r="Q67">
            <v>0</v>
          </cell>
          <cell r="R67">
            <v>7.6551299999999998</v>
          </cell>
          <cell r="S67">
            <v>0</v>
          </cell>
          <cell r="T67">
            <v>0</v>
          </cell>
          <cell r="U67">
            <v>0</v>
          </cell>
          <cell r="V67">
            <v>1220.23</v>
          </cell>
          <cell r="W67">
            <v>0</v>
          </cell>
          <cell r="X67">
            <v>0</v>
          </cell>
          <cell r="Y67">
            <v>174853.12089717103</v>
          </cell>
        </row>
        <row r="68">
          <cell r="B68" t="str">
            <v>Kazakhstan</v>
          </cell>
          <cell r="C68">
            <v>0</v>
          </cell>
          <cell r="D68">
            <v>0</v>
          </cell>
          <cell r="E68">
            <v>0</v>
          </cell>
          <cell r="F68">
            <v>1262.8151399999999</v>
          </cell>
          <cell r="G68">
            <v>0</v>
          </cell>
          <cell r="H68">
            <v>0</v>
          </cell>
          <cell r="I68">
            <v>0</v>
          </cell>
          <cell r="J68">
            <v>0</v>
          </cell>
          <cell r="K68">
            <v>0</v>
          </cell>
          <cell r="L68">
            <v>0</v>
          </cell>
          <cell r="M68">
            <v>0</v>
          </cell>
          <cell r="N68">
            <v>0</v>
          </cell>
          <cell r="O68">
            <v>2175.9979988202795</v>
          </cell>
          <cell r="P68">
            <v>0</v>
          </cell>
          <cell r="Q68">
            <v>0</v>
          </cell>
          <cell r="R68">
            <v>0</v>
          </cell>
          <cell r="S68">
            <v>0</v>
          </cell>
          <cell r="T68">
            <v>0</v>
          </cell>
          <cell r="U68">
            <v>0</v>
          </cell>
          <cell r="V68">
            <v>46.328000000000003</v>
          </cell>
          <cell r="W68">
            <v>0</v>
          </cell>
          <cell r="X68">
            <v>0</v>
          </cell>
          <cell r="Y68">
            <v>3485.1411388202805</v>
          </cell>
        </row>
        <row r="69">
          <cell r="B69" t="str">
            <v>Kenya</v>
          </cell>
          <cell r="C69">
            <v>0</v>
          </cell>
          <cell r="D69">
            <v>147.23859999999999</v>
          </cell>
          <cell r="E69">
            <v>3954.8819799999997</v>
          </cell>
          <cell r="F69">
            <v>1516.9152461999997</v>
          </cell>
          <cell r="G69">
            <v>0</v>
          </cell>
          <cell r="H69">
            <v>0</v>
          </cell>
          <cell r="I69">
            <v>783.91251000000011</v>
          </cell>
          <cell r="J69">
            <v>124546.02860000001</v>
          </cell>
          <cell r="K69">
            <v>0</v>
          </cell>
          <cell r="L69">
            <v>0</v>
          </cell>
          <cell r="M69">
            <v>0</v>
          </cell>
          <cell r="N69">
            <v>0</v>
          </cell>
          <cell r="O69">
            <v>2301.7668668202496</v>
          </cell>
          <cell r="P69">
            <v>0</v>
          </cell>
          <cell r="Q69">
            <v>0</v>
          </cell>
          <cell r="R69">
            <v>6.2832100000000004</v>
          </cell>
          <cell r="S69">
            <v>0</v>
          </cell>
          <cell r="T69">
            <v>113.82</v>
          </cell>
          <cell r="U69">
            <v>0</v>
          </cell>
          <cell r="V69">
            <v>441.95632999999998</v>
          </cell>
          <cell r="W69">
            <v>0</v>
          </cell>
          <cell r="X69">
            <v>0</v>
          </cell>
          <cell r="Y69">
            <v>133812.80334302026</v>
          </cell>
        </row>
        <row r="70">
          <cell r="B70" t="str">
            <v>Kiribati</v>
          </cell>
          <cell r="C70">
            <v>0</v>
          </cell>
          <cell r="D70">
            <v>11.85453</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11.85453</v>
          </cell>
        </row>
        <row r="71">
          <cell r="B71" t="str">
            <v>Korea, Dem. Rep.</v>
          </cell>
          <cell r="C71">
            <v>0</v>
          </cell>
          <cell r="D71">
            <v>0</v>
          </cell>
          <cell r="E71">
            <v>0</v>
          </cell>
          <cell r="F71">
            <v>0</v>
          </cell>
          <cell r="G71">
            <v>0</v>
          </cell>
          <cell r="H71">
            <v>0</v>
          </cell>
          <cell r="I71">
            <v>0</v>
          </cell>
          <cell r="J71">
            <v>0</v>
          </cell>
          <cell r="K71">
            <v>0</v>
          </cell>
          <cell r="L71">
            <v>0</v>
          </cell>
          <cell r="M71">
            <v>0</v>
          </cell>
          <cell r="N71">
            <v>0</v>
          </cell>
          <cell r="O71">
            <v>215.97386</v>
          </cell>
          <cell r="P71">
            <v>0</v>
          </cell>
          <cell r="Q71">
            <v>0</v>
          </cell>
          <cell r="R71">
            <v>0</v>
          </cell>
          <cell r="S71">
            <v>0</v>
          </cell>
          <cell r="T71">
            <v>0</v>
          </cell>
          <cell r="U71">
            <v>0</v>
          </cell>
          <cell r="V71">
            <v>0</v>
          </cell>
          <cell r="W71">
            <v>0</v>
          </cell>
          <cell r="X71">
            <v>0</v>
          </cell>
          <cell r="Y71">
            <v>215.97386</v>
          </cell>
        </row>
        <row r="72">
          <cell r="B72" t="str">
            <v>Kosovo</v>
          </cell>
          <cell r="C72">
            <v>0</v>
          </cell>
          <cell r="D72">
            <v>0</v>
          </cell>
          <cell r="E72">
            <v>2984.2579999999998</v>
          </cell>
          <cell r="F72">
            <v>0</v>
          </cell>
          <cell r="G72">
            <v>0</v>
          </cell>
          <cell r="H72">
            <v>0</v>
          </cell>
          <cell r="I72">
            <v>0</v>
          </cell>
          <cell r="J72">
            <v>0</v>
          </cell>
          <cell r="K72">
            <v>0</v>
          </cell>
          <cell r="L72">
            <v>0</v>
          </cell>
          <cell r="M72">
            <v>0</v>
          </cell>
          <cell r="N72">
            <v>0</v>
          </cell>
          <cell r="O72">
            <v>516.13985079745498</v>
          </cell>
          <cell r="P72">
            <v>0</v>
          </cell>
          <cell r="Q72">
            <v>0</v>
          </cell>
          <cell r="R72">
            <v>0</v>
          </cell>
          <cell r="S72">
            <v>0</v>
          </cell>
          <cell r="T72">
            <v>0</v>
          </cell>
          <cell r="U72">
            <v>0</v>
          </cell>
          <cell r="V72">
            <v>0</v>
          </cell>
          <cell r="W72">
            <v>0</v>
          </cell>
          <cell r="X72">
            <v>0</v>
          </cell>
          <cell r="Y72">
            <v>3500.3978507974539</v>
          </cell>
        </row>
        <row r="73">
          <cell r="B73" t="str">
            <v>Kyrgyz Republic</v>
          </cell>
          <cell r="C73">
            <v>0</v>
          </cell>
          <cell r="D73">
            <v>0</v>
          </cell>
          <cell r="E73">
            <v>0</v>
          </cell>
          <cell r="F73">
            <v>0</v>
          </cell>
          <cell r="G73">
            <v>0</v>
          </cell>
          <cell r="H73">
            <v>0</v>
          </cell>
          <cell r="I73">
            <v>90.861500000000007</v>
          </cell>
          <cell r="J73">
            <v>783.23694</v>
          </cell>
          <cell r="K73">
            <v>0</v>
          </cell>
          <cell r="L73">
            <v>0</v>
          </cell>
          <cell r="M73">
            <v>0</v>
          </cell>
          <cell r="N73">
            <v>0</v>
          </cell>
          <cell r="O73">
            <v>136.15073000000001</v>
          </cell>
          <cell r="P73">
            <v>0</v>
          </cell>
          <cell r="Q73">
            <v>0</v>
          </cell>
          <cell r="R73">
            <v>0</v>
          </cell>
          <cell r="S73">
            <v>0</v>
          </cell>
          <cell r="T73">
            <v>0</v>
          </cell>
          <cell r="U73">
            <v>0</v>
          </cell>
          <cell r="V73">
            <v>0</v>
          </cell>
          <cell r="W73">
            <v>0</v>
          </cell>
          <cell r="X73">
            <v>0</v>
          </cell>
          <cell r="Y73">
            <v>1010.2491699999999</v>
          </cell>
        </row>
        <row r="74">
          <cell r="B74" t="str">
            <v>Laos</v>
          </cell>
          <cell r="C74">
            <v>0</v>
          </cell>
          <cell r="D74">
            <v>0</v>
          </cell>
          <cell r="E74">
            <v>0</v>
          </cell>
          <cell r="F74">
            <v>0</v>
          </cell>
          <cell r="G74">
            <v>0</v>
          </cell>
          <cell r="H74">
            <v>0</v>
          </cell>
          <cell r="I74">
            <v>155.214</v>
          </cell>
          <cell r="J74">
            <v>660.03300000000002</v>
          </cell>
          <cell r="K74">
            <v>0</v>
          </cell>
          <cell r="L74">
            <v>0</v>
          </cell>
          <cell r="M74">
            <v>0</v>
          </cell>
          <cell r="N74">
            <v>0</v>
          </cell>
          <cell r="O74">
            <v>181.90395000000001</v>
          </cell>
          <cell r="P74">
            <v>0</v>
          </cell>
          <cell r="Q74">
            <v>0</v>
          </cell>
          <cell r="R74">
            <v>0</v>
          </cell>
          <cell r="S74">
            <v>0</v>
          </cell>
          <cell r="T74">
            <v>0</v>
          </cell>
          <cell r="U74">
            <v>0</v>
          </cell>
          <cell r="V74">
            <v>0</v>
          </cell>
          <cell r="W74">
            <v>0</v>
          </cell>
          <cell r="X74">
            <v>0</v>
          </cell>
          <cell r="Y74">
            <v>997.15094999999997</v>
          </cell>
        </row>
        <row r="75">
          <cell r="B75" t="str">
            <v>Lebanon</v>
          </cell>
          <cell r="C75">
            <v>0</v>
          </cell>
          <cell r="D75">
            <v>0</v>
          </cell>
          <cell r="E75">
            <v>16508.589650000002</v>
          </cell>
          <cell r="F75">
            <v>4.8087359999999997</v>
          </cell>
          <cell r="G75">
            <v>0</v>
          </cell>
          <cell r="H75">
            <v>0</v>
          </cell>
          <cell r="I75">
            <v>0</v>
          </cell>
          <cell r="J75">
            <v>105954.23448999999</v>
          </cell>
          <cell r="K75">
            <v>0</v>
          </cell>
          <cell r="L75">
            <v>0</v>
          </cell>
          <cell r="M75">
            <v>0</v>
          </cell>
          <cell r="N75">
            <v>0</v>
          </cell>
          <cell r="O75">
            <v>1569.58368140225</v>
          </cell>
          <cell r="P75">
            <v>0</v>
          </cell>
          <cell r="Q75">
            <v>0</v>
          </cell>
          <cell r="R75">
            <v>0</v>
          </cell>
          <cell r="S75">
            <v>0</v>
          </cell>
          <cell r="T75">
            <v>0</v>
          </cell>
          <cell r="U75">
            <v>0</v>
          </cell>
          <cell r="V75">
            <v>0</v>
          </cell>
          <cell r="W75">
            <v>0</v>
          </cell>
          <cell r="X75">
            <v>0</v>
          </cell>
          <cell r="Y75">
            <v>124037.21655740227</v>
          </cell>
        </row>
        <row r="76">
          <cell r="B76" t="str">
            <v>Lesotho</v>
          </cell>
          <cell r="C76">
            <v>0</v>
          </cell>
          <cell r="D76">
            <v>4.67821</v>
          </cell>
          <cell r="E76">
            <v>0</v>
          </cell>
          <cell r="F76">
            <v>98.635810000000006</v>
          </cell>
          <cell r="G76">
            <v>0</v>
          </cell>
          <cell r="H76">
            <v>0</v>
          </cell>
          <cell r="I76">
            <v>0</v>
          </cell>
          <cell r="J76">
            <v>5499.9999299999999</v>
          </cell>
          <cell r="K76">
            <v>0</v>
          </cell>
          <cell r="L76">
            <v>0</v>
          </cell>
          <cell r="M76">
            <v>0</v>
          </cell>
          <cell r="N76">
            <v>0</v>
          </cell>
          <cell r="O76">
            <v>0</v>
          </cell>
          <cell r="P76">
            <v>0</v>
          </cell>
          <cell r="Q76">
            <v>0</v>
          </cell>
          <cell r="R76">
            <v>6.9984099999999998</v>
          </cell>
          <cell r="S76">
            <v>0</v>
          </cell>
          <cell r="T76">
            <v>0</v>
          </cell>
          <cell r="U76">
            <v>0</v>
          </cell>
          <cell r="V76">
            <v>0</v>
          </cell>
          <cell r="W76">
            <v>0</v>
          </cell>
          <cell r="X76">
            <v>82.5</v>
          </cell>
          <cell r="Y76">
            <v>5692.8123600000008</v>
          </cell>
        </row>
        <row r="77">
          <cell r="B77" t="str">
            <v>Liberia</v>
          </cell>
          <cell r="C77">
            <v>0</v>
          </cell>
          <cell r="D77">
            <v>0</v>
          </cell>
          <cell r="E77">
            <v>0</v>
          </cell>
          <cell r="F77">
            <v>0</v>
          </cell>
          <cell r="G77">
            <v>0</v>
          </cell>
          <cell r="H77">
            <v>0</v>
          </cell>
          <cell r="I77">
            <v>18.577000000000002</v>
          </cell>
          <cell r="J77">
            <v>1469.6300700000002</v>
          </cell>
          <cell r="K77">
            <v>0</v>
          </cell>
          <cell r="L77">
            <v>0</v>
          </cell>
          <cell r="M77">
            <v>0</v>
          </cell>
          <cell r="N77">
            <v>0</v>
          </cell>
          <cell r="O77">
            <v>58.955119999999994</v>
          </cell>
          <cell r="P77">
            <v>0</v>
          </cell>
          <cell r="Q77">
            <v>0</v>
          </cell>
          <cell r="R77">
            <v>13.92883</v>
          </cell>
          <cell r="S77">
            <v>0</v>
          </cell>
          <cell r="T77">
            <v>0</v>
          </cell>
          <cell r="U77">
            <v>0</v>
          </cell>
          <cell r="V77">
            <v>0</v>
          </cell>
          <cell r="W77">
            <v>0</v>
          </cell>
          <cell r="X77">
            <v>0</v>
          </cell>
          <cell r="Y77">
            <v>1561.0910200000005</v>
          </cell>
        </row>
        <row r="78">
          <cell r="B78" t="str">
            <v>Libya</v>
          </cell>
          <cell r="C78">
            <v>0</v>
          </cell>
          <cell r="D78">
            <v>0</v>
          </cell>
          <cell r="E78">
            <v>11547.3976</v>
          </cell>
          <cell r="F78">
            <v>0</v>
          </cell>
          <cell r="G78">
            <v>0</v>
          </cell>
          <cell r="H78">
            <v>0</v>
          </cell>
          <cell r="I78">
            <v>0</v>
          </cell>
          <cell r="J78">
            <v>1559.87772</v>
          </cell>
          <cell r="K78">
            <v>0</v>
          </cell>
          <cell r="L78">
            <v>0</v>
          </cell>
          <cell r="M78">
            <v>0</v>
          </cell>
          <cell r="N78">
            <v>0</v>
          </cell>
          <cell r="O78">
            <v>1245.259993852</v>
          </cell>
          <cell r="P78">
            <v>0</v>
          </cell>
          <cell r="Q78">
            <v>0</v>
          </cell>
          <cell r="R78">
            <v>0</v>
          </cell>
          <cell r="S78">
            <v>0</v>
          </cell>
          <cell r="T78">
            <v>0</v>
          </cell>
          <cell r="U78">
            <v>0</v>
          </cell>
          <cell r="V78">
            <v>0</v>
          </cell>
          <cell r="W78">
            <v>0</v>
          </cell>
          <cell r="X78">
            <v>0</v>
          </cell>
          <cell r="Y78">
            <v>14352.535313852004</v>
          </cell>
        </row>
        <row r="79">
          <cell r="B79" t="str">
            <v>Madagascar</v>
          </cell>
          <cell r="C79">
            <v>0</v>
          </cell>
          <cell r="D79">
            <v>0</v>
          </cell>
          <cell r="E79">
            <v>0</v>
          </cell>
          <cell r="F79">
            <v>0</v>
          </cell>
          <cell r="G79">
            <v>0</v>
          </cell>
          <cell r="H79">
            <v>0</v>
          </cell>
          <cell r="I79">
            <v>612.45913999999993</v>
          </cell>
          <cell r="J79">
            <v>0</v>
          </cell>
          <cell r="K79">
            <v>0</v>
          </cell>
          <cell r="L79">
            <v>0</v>
          </cell>
          <cell r="M79">
            <v>0</v>
          </cell>
          <cell r="N79">
            <v>0</v>
          </cell>
          <cell r="O79">
            <v>29.805020000000006</v>
          </cell>
          <cell r="P79">
            <v>0</v>
          </cell>
          <cell r="Q79">
            <v>0</v>
          </cell>
          <cell r="R79">
            <v>0</v>
          </cell>
          <cell r="S79">
            <v>0</v>
          </cell>
          <cell r="T79">
            <v>0</v>
          </cell>
          <cell r="U79">
            <v>0</v>
          </cell>
          <cell r="V79">
            <v>0</v>
          </cell>
          <cell r="W79">
            <v>0</v>
          </cell>
          <cell r="X79">
            <v>0</v>
          </cell>
          <cell r="Y79">
            <v>642.26415999999995</v>
          </cell>
        </row>
        <row r="80">
          <cell r="B80" t="str">
            <v>Malawi</v>
          </cell>
          <cell r="C80">
            <v>0</v>
          </cell>
          <cell r="D80">
            <v>121.79443999999999</v>
          </cell>
          <cell r="E80">
            <v>0</v>
          </cell>
          <cell r="F80">
            <v>1670.8813499999999</v>
          </cell>
          <cell r="G80">
            <v>0</v>
          </cell>
          <cell r="H80">
            <v>0</v>
          </cell>
          <cell r="I80">
            <v>278.12025</v>
          </cell>
          <cell r="J80">
            <v>94147.250860000015</v>
          </cell>
          <cell r="K80">
            <v>0</v>
          </cell>
          <cell r="L80">
            <v>0</v>
          </cell>
          <cell r="M80">
            <v>0</v>
          </cell>
          <cell r="N80">
            <v>0</v>
          </cell>
          <cell r="O80">
            <v>-607.68523481346006</v>
          </cell>
          <cell r="P80">
            <v>0</v>
          </cell>
          <cell r="Q80">
            <v>0</v>
          </cell>
          <cell r="R80">
            <v>0</v>
          </cell>
          <cell r="S80">
            <v>0</v>
          </cell>
          <cell r="T80">
            <v>0</v>
          </cell>
          <cell r="U80">
            <v>0</v>
          </cell>
          <cell r="V80">
            <v>0</v>
          </cell>
          <cell r="W80">
            <v>7118.9280000000008</v>
          </cell>
          <cell r="X80">
            <v>0</v>
          </cell>
          <cell r="Y80">
            <v>102729.28966518656</v>
          </cell>
        </row>
        <row r="81">
          <cell r="B81" t="str">
            <v>Malaysia</v>
          </cell>
          <cell r="C81">
            <v>0</v>
          </cell>
          <cell r="D81">
            <v>61.991160000000001</v>
          </cell>
          <cell r="E81">
            <v>0</v>
          </cell>
          <cell r="F81">
            <v>2112.6888588000002</v>
          </cell>
          <cell r="G81">
            <v>0</v>
          </cell>
          <cell r="H81">
            <v>0</v>
          </cell>
          <cell r="I81">
            <v>0</v>
          </cell>
          <cell r="J81">
            <v>0</v>
          </cell>
          <cell r="K81">
            <v>0</v>
          </cell>
          <cell r="L81">
            <v>0</v>
          </cell>
          <cell r="M81">
            <v>0</v>
          </cell>
          <cell r="N81">
            <v>0</v>
          </cell>
          <cell r="O81">
            <v>1561.1275407545404</v>
          </cell>
          <cell r="P81">
            <v>0</v>
          </cell>
          <cell r="Q81">
            <v>0</v>
          </cell>
          <cell r="R81">
            <v>0</v>
          </cell>
          <cell r="S81">
            <v>0</v>
          </cell>
          <cell r="T81">
            <v>0</v>
          </cell>
          <cell r="U81">
            <v>0</v>
          </cell>
          <cell r="V81">
            <v>527.32750999999996</v>
          </cell>
          <cell r="W81">
            <v>0</v>
          </cell>
          <cell r="X81">
            <v>0</v>
          </cell>
          <cell r="Y81">
            <v>4263.1350695545407</v>
          </cell>
        </row>
        <row r="82">
          <cell r="B82" t="str">
            <v>Maldives</v>
          </cell>
          <cell r="C82">
            <v>0</v>
          </cell>
          <cell r="D82">
            <v>0</v>
          </cell>
          <cell r="E82">
            <v>0</v>
          </cell>
          <cell r="F82">
            <v>0</v>
          </cell>
          <cell r="G82">
            <v>0</v>
          </cell>
          <cell r="H82">
            <v>0</v>
          </cell>
          <cell r="I82">
            <v>0</v>
          </cell>
          <cell r="J82">
            <v>0</v>
          </cell>
          <cell r="K82">
            <v>0</v>
          </cell>
          <cell r="L82">
            <v>0</v>
          </cell>
          <cell r="M82">
            <v>0</v>
          </cell>
          <cell r="N82">
            <v>0</v>
          </cell>
          <cell r="O82">
            <v>137.18673000000001</v>
          </cell>
          <cell r="P82">
            <v>0</v>
          </cell>
          <cell r="Q82">
            <v>0</v>
          </cell>
          <cell r="R82">
            <v>0</v>
          </cell>
          <cell r="S82">
            <v>0</v>
          </cell>
          <cell r="T82">
            <v>0</v>
          </cell>
          <cell r="U82">
            <v>0</v>
          </cell>
          <cell r="V82">
            <v>0</v>
          </cell>
          <cell r="W82">
            <v>0</v>
          </cell>
          <cell r="X82">
            <v>0</v>
          </cell>
          <cell r="Y82">
            <v>137.18673000000001</v>
          </cell>
        </row>
        <row r="83">
          <cell r="B83" t="str">
            <v>Mali</v>
          </cell>
          <cell r="C83">
            <v>0</v>
          </cell>
          <cell r="D83">
            <v>0</v>
          </cell>
          <cell r="E83">
            <v>2260.6559999999999</v>
          </cell>
          <cell r="F83">
            <v>93.351569999999995</v>
          </cell>
          <cell r="G83">
            <v>0</v>
          </cell>
          <cell r="H83">
            <v>0</v>
          </cell>
          <cell r="I83">
            <v>156.04908999999998</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2510.0566600000006</v>
          </cell>
        </row>
        <row r="84">
          <cell r="B84" t="str">
            <v>Mauritius</v>
          </cell>
          <cell r="C84">
            <v>0</v>
          </cell>
          <cell r="D84">
            <v>5.6990699999999999</v>
          </cell>
          <cell r="E84">
            <v>0</v>
          </cell>
          <cell r="F84">
            <v>0</v>
          </cell>
          <cell r="G84">
            <v>0</v>
          </cell>
          <cell r="H84">
            <v>0</v>
          </cell>
          <cell r="I84">
            <v>0</v>
          </cell>
          <cell r="J84">
            <v>0</v>
          </cell>
          <cell r="K84">
            <v>0</v>
          </cell>
          <cell r="L84">
            <v>0</v>
          </cell>
          <cell r="M84">
            <v>0</v>
          </cell>
          <cell r="N84">
            <v>0</v>
          </cell>
          <cell r="O84">
            <v>187.17812076435104</v>
          </cell>
          <cell r="P84">
            <v>0</v>
          </cell>
          <cell r="Q84">
            <v>0</v>
          </cell>
          <cell r="R84">
            <v>0</v>
          </cell>
          <cell r="S84">
            <v>0</v>
          </cell>
          <cell r="T84">
            <v>0</v>
          </cell>
          <cell r="U84">
            <v>0</v>
          </cell>
          <cell r="V84">
            <v>0</v>
          </cell>
          <cell r="W84">
            <v>0</v>
          </cell>
          <cell r="X84">
            <v>0</v>
          </cell>
          <cell r="Y84">
            <v>192.87719076435104</v>
          </cell>
        </row>
        <row r="85">
          <cell r="B85" t="str">
            <v>Mexico</v>
          </cell>
          <cell r="C85">
            <v>0</v>
          </cell>
          <cell r="D85">
            <v>0</v>
          </cell>
          <cell r="E85">
            <v>0</v>
          </cell>
          <cell r="F85">
            <v>3933.7596600000006</v>
          </cell>
          <cell r="G85">
            <v>0</v>
          </cell>
          <cell r="H85">
            <v>0</v>
          </cell>
          <cell r="I85">
            <v>0</v>
          </cell>
          <cell r="J85">
            <v>0</v>
          </cell>
          <cell r="K85">
            <v>0</v>
          </cell>
          <cell r="L85">
            <v>0</v>
          </cell>
          <cell r="M85">
            <v>0</v>
          </cell>
          <cell r="N85">
            <v>0</v>
          </cell>
          <cell r="O85">
            <v>3786.3538454037089</v>
          </cell>
          <cell r="P85">
            <v>0</v>
          </cell>
          <cell r="Q85">
            <v>0</v>
          </cell>
          <cell r="R85">
            <v>0</v>
          </cell>
          <cell r="S85">
            <v>0</v>
          </cell>
          <cell r="T85">
            <v>0</v>
          </cell>
          <cell r="U85">
            <v>0</v>
          </cell>
          <cell r="V85">
            <v>3745.0502700000002</v>
          </cell>
          <cell r="W85">
            <v>0</v>
          </cell>
          <cell r="X85">
            <v>0</v>
          </cell>
          <cell r="Y85">
            <v>11465.163775403707</v>
          </cell>
        </row>
        <row r="86">
          <cell r="B86" t="str">
            <v>Middle East, regional</v>
          </cell>
          <cell r="C86">
            <v>4326.9470675615703</v>
          </cell>
          <cell r="D86">
            <v>0</v>
          </cell>
          <cell r="E86">
            <v>0</v>
          </cell>
          <cell r="F86">
            <v>0</v>
          </cell>
          <cell r="G86">
            <v>0</v>
          </cell>
          <cell r="H86">
            <v>0</v>
          </cell>
          <cell r="I86">
            <v>0</v>
          </cell>
          <cell r="J86">
            <v>10250.14366</v>
          </cell>
          <cell r="K86">
            <v>0</v>
          </cell>
          <cell r="L86">
            <v>0</v>
          </cell>
          <cell r="M86">
            <v>0</v>
          </cell>
          <cell r="N86">
            <v>0</v>
          </cell>
          <cell r="O86">
            <v>22066.667252574003</v>
          </cell>
          <cell r="P86">
            <v>0</v>
          </cell>
          <cell r="Q86">
            <v>0</v>
          </cell>
          <cell r="R86">
            <v>0</v>
          </cell>
          <cell r="S86">
            <v>0</v>
          </cell>
          <cell r="T86">
            <v>0</v>
          </cell>
          <cell r="U86">
            <v>0</v>
          </cell>
          <cell r="V86">
            <v>0</v>
          </cell>
          <cell r="W86">
            <v>0</v>
          </cell>
          <cell r="X86">
            <v>0</v>
          </cell>
          <cell r="Y86">
            <v>36643.757980135575</v>
          </cell>
        </row>
        <row r="87">
          <cell r="B87" t="str">
            <v>Moldova</v>
          </cell>
          <cell r="C87">
            <v>0</v>
          </cell>
          <cell r="D87">
            <v>0</v>
          </cell>
          <cell r="E87">
            <v>0</v>
          </cell>
          <cell r="F87">
            <v>0</v>
          </cell>
          <cell r="G87">
            <v>0</v>
          </cell>
          <cell r="H87">
            <v>0</v>
          </cell>
          <cell r="I87">
            <v>0</v>
          </cell>
          <cell r="J87">
            <v>0</v>
          </cell>
          <cell r="K87">
            <v>0</v>
          </cell>
          <cell r="L87">
            <v>0</v>
          </cell>
          <cell r="M87">
            <v>0</v>
          </cell>
          <cell r="N87">
            <v>0</v>
          </cell>
          <cell r="O87">
            <v>209.57983999999999</v>
          </cell>
          <cell r="P87">
            <v>0</v>
          </cell>
          <cell r="Q87">
            <v>0</v>
          </cell>
          <cell r="R87">
            <v>0</v>
          </cell>
          <cell r="S87">
            <v>0</v>
          </cell>
          <cell r="T87">
            <v>0</v>
          </cell>
          <cell r="U87">
            <v>0</v>
          </cell>
          <cell r="V87">
            <v>0</v>
          </cell>
          <cell r="W87">
            <v>0</v>
          </cell>
          <cell r="X87">
            <v>0</v>
          </cell>
          <cell r="Y87">
            <v>209.57983999999999</v>
          </cell>
        </row>
        <row r="88">
          <cell r="B88" t="str">
            <v>Mongolia</v>
          </cell>
          <cell r="C88">
            <v>0</v>
          </cell>
          <cell r="D88">
            <v>0</v>
          </cell>
          <cell r="E88">
            <v>0</v>
          </cell>
          <cell r="F88">
            <v>12.11952</v>
          </cell>
          <cell r="G88">
            <v>0</v>
          </cell>
          <cell r="H88">
            <v>0</v>
          </cell>
          <cell r="I88">
            <v>218.69372999999999</v>
          </cell>
          <cell r="J88">
            <v>0</v>
          </cell>
          <cell r="K88">
            <v>0</v>
          </cell>
          <cell r="L88">
            <v>0</v>
          </cell>
          <cell r="M88">
            <v>0</v>
          </cell>
          <cell r="N88">
            <v>0</v>
          </cell>
          <cell r="O88">
            <v>131.71524999999997</v>
          </cell>
          <cell r="P88">
            <v>0</v>
          </cell>
          <cell r="Q88">
            <v>0</v>
          </cell>
          <cell r="R88">
            <v>0</v>
          </cell>
          <cell r="S88">
            <v>0</v>
          </cell>
          <cell r="T88">
            <v>0</v>
          </cell>
          <cell r="U88">
            <v>0</v>
          </cell>
          <cell r="V88">
            <v>0</v>
          </cell>
          <cell r="W88">
            <v>0</v>
          </cell>
          <cell r="X88">
            <v>0</v>
          </cell>
          <cell r="Y88">
            <v>362.52850000000007</v>
          </cell>
        </row>
        <row r="89">
          <cell r="B89" t="str">
            <v>Montenegro</v>
          </cell>
          <cell r="C89">
            <v>0</v>
          </cell>
          <cell r="D89">
            <v>0</v>
          </cell>
          <cell r="E89">
            <v>0</v>
          </cell>
          <cell r="F89">
            <v>0</v>
          </cell>
          <cell r="G89">
            <v>0</v>
          </cell>
          <cell r="H89">
            <v>0</v>
          </cell>
          <cell r="I89">
            <v>0</v>
          </cell>
          <cell r="J89">
            <v>0</v>
          </cell>
          <cell r="K89">
            <v>0</v>
          </cell>
          <cell r="L89">
            <v>0</v>
          </cell>
          <cell r="M89">
            <v>0</v>
          </cell>
          <cell r="N89">
            <v>0</v>
          </cell>
          <cell r="O89">
            <v>583.40737000000001</v>
          </cell>
          <cell r="P89">
            <v>0</v>
          </cell>
          <cell r="Q89">
            <v>0</v>
          </cell>
          <cell r="R89">
            <v>0</v>
          </cell>
          <cell r="S89">
            <v>0</v>
          </cell>
          <cell r="T89">
            <v>0</v>
          </cell>
          <cell r="U89">
            <v>0</v>
          </cell>
          <cell r="V89">
            <v>0</v>
          </cell>
          <cell r="W89">
            <v>0</v>
          </cell>
          <cell r="X89">
            <v>0</v>
          </cell>
          <cell r="Y89">
            <v>583.40737000000001</v>
          </cell>
        </row>
        <row r="90">
          <cell r="B90" t="str">
            <v>Montserrat</v>
          </cell>
          <cell r="C90">
            <v>0</v>
          </cell>
          <cell r="D90">
            <v>0</v>
          </cell>
          <cell r="E90">
            <v>54.377000000000002</v>
          </cell>
          <cell r="F90">
            <v>0</v>
          </cell>
          <cell r="G90">
            <v>0</v>
          </cell>
          <cell r="H90">
            <v>0</v>
          </cell>
          <cell r="I90">
            <v>181.86664999999999</v>
          </cell>
          <cell r="J90">
            <v>27799.378609999996</v>
          </cell>
          <cell r="K90">
            <v>0</v>
          </cell>
          <cell r="L90">
            <v>0</v>
          </cell>
          <cell r="M90">
            <v>0</v>
          </cell>
          <cell r="N90">
            <v>0</v>
          </cell>
          <cell r="O90">
            <v>498.08644999999996</v>
          </cell>
          <cell r="P90">
            <v>0</v>
          </cell>
          <cell r="Q90">
            <v>0</v>
          </cell>
          <cell r="R90">
            <v>0</v>
          </cell>
          <cell r="S90">
            <v>0</v>
          </cell>
          <cell r="T90">
            <v>0</v>
          </cell>
          <cell r="U90">
            <v>0</v>
          </cell>
          <cell r="V90">
            <v>0</v>
          </cell>
          <cell r="W90">
            <v>0</v>
          </cell>
          <cell r="X90">
            <v>0</v>
          </cell>
          <cell r="Y90">
            <v>28533.708710000003</v>
          </cell>
        </row>
        <row r="91">
          <cell r="B91" t="str">
            <v>Morocco</v>
          </cell>
          <cell r="C91">
            <v>0</v>
          </cell>
          <cell r="D91">
            <v>0</v>
          </cell>
          <cell r="E91">
            <v>673.86950000000013</v>
          </cell>
          <cell r="F91">
            <v>0</v>
          </cell>
          <cell r="G91">
            <v>0</v>
          </cell>
          <cell r="H91">
            <v>0</v>
          </cell>
          <cell r="I91">
            <v>0</v>
          </cell>
          <cell r="J91">
            <v>0</v>
          </cell>
          <cell r="K91">
            <v>0</v>
          </cell>
          <cell r="L91">
            <v>0</v>
          </cell>
          <cell r="M91">
            <v>0</v>
          </cell>
          <cell r="N91">
            <v>0</v>
          </cell>
          <cell r="O91">
            <v>2479.8410543555906</v>
          </cell>
          <cell r="P91">
            <v>0</v>
          </cell>
          <cell r="Q91">
            <v>0</v>
          </cell>
          <cell r="R91">
            <v>0</v>
          </cell>
          <cell r="S91">
            <v>0</v>
          </cell>
          <cell r="T91">
            <v>0</v>
          </cell>
          <cell r="U91">
            <v>0</v>
          </cell>
          <cell r="V91">
            <v>0</v>
          </cell>
          <cell r="W91">
            <v>0</v>
          </cell>
          <cell r="X91">
            <v>0</v>
          </cell>
          <cell r="Y91">
            <v>3153.7105543555913</v>
          </cell>
        </row>
        <row r="92">
          <cell r="B92" t="str">
            <v>Mozambique</v>
          </cell>
          <cell r="C92">
            <v>0</v>
          </cell>
          <cell r="D92">
            <v>0</v>
          </cell>
          <cell r="E92">
            <v>0</v>
          </cell>
          <cell r="F92">
            <v>0</v>
          </cell>
          <cell r="G92">
            <v>0</v>
          </cell>
          <cell r="H92">
            <v>0</v>
          </cell>
          <cell r="I92">
            <v>418.99664000000001</v>
          </cell>
          <cell r="J92">
            <v>53716.586210000009</v>
          </cell>
          <cell r="K92">
            <v>0</v>
          </cell>
          <cell r="L92">
            <v>0</v>
          </cell>
          <cell r="M92">
            <v>0</v>
          </cell>
          <cell r="N92">
            <v>0</v>
          </cell>
          <cell r="O92">
            <v>283.61802910925599</v>
          </cell>
          <cell r="P92">
            <v>0</v>
          </cell>
          <cell r="Q92">
            <v>0</v>
          </cell>
          <cell r="R92">
            <v>0</v>
          </cell>
          <cell r="S92">
            <v>0</v>
          </cell>
          <cell r="T92">
            <v>0</v>
          </cell>
          <cell r="U92">
            <v>0</v>
          </cell>
          <cell r="V92">
            <v>109.00503999999999</v>
          </cell>
          <cell r="W92">
            <v>0</v>
          </cell>
          <cell r="X92">
            <v>0</v>
          </cell>
          <cell r="Y92">
            <v>54528.205919109256</v>
          </cell>
        </row>
        <row r="93">
          <cell r="B93" t="str">
            <v>Myanmar</v>
          </cell>
          <cell r="C93">
            <v>0</v>
          </cell>
          <cell r="D93">
            <v>0.37420999999999999</v>
          </cell>
          <cell r="E93">
            <v>1116.4206900000001</v>
          </cell>
          <cell r="F93">
            <v>0</v>
          </cell>
          <cell r="G93">
            <v>0</v>
          </cell>
          <cell r="H93">
            <v>0</v>
          </cell>
          <cell r="I93">
            <v>299.50054</v>
          </cell>
          <cell r="J93">
            <v>101584.27185</v>
          </cell>
          <cell r="K93">
            <v>0</v>
          </cell>
          <cell r="L93">
            <v>0</v>
          </cell>
          <cell r="M93">
            <v>0</v>
          </cell>
          <cell r="N93">
            <v>0</v>
          </cell>
          <cell r="O93">
            <v>3481.6831070530811</v>
          </cell>
          <cell r="P93">
            <v>0</v>
          </cell>
          <cell r="Q93">
            <v>0</v>
          </cell>
          <cell r="R93">
            <v>0</v>
          </cell>
          <cell r="S93">
            <v>0</v>
          </cell>
          <cell r="T93">
            <v>0</v>
          </cell>
          <cell r="U93">
            <v>0</v>
          </cell>
          <cell r="V93">
            <v>440.15228999999999</v>
          </cell>
          <cell r="W93">
            <v>0</v>
          </cell>
          <cell r="X93">
            <v>0</v>
          </cell>
          <cell r="Y93">
            <v>106922.40268705308</v>
          </cell>
        </row>
        <row r="94">
          <cell r="B94" t="str">
            <v>Namibia</v>
          </cell>
          <cell r="C94">
            <v>0</v>
          </cell>
          <cell r="D94">
            <v>0</v>
          </cell>
          <cell r="E94">
            <v>0</v>
          </cell>
          <cell r="F94">
            <v>0</v>
          </cell>
          <cell r="G94">
            <v>0</v>
          </cell>
          <cell r="H94">
            <v>0</v>
          </cell>
          <cell r="I94">
            <v>0</v>
          </cell>
          <cell r="J94">
            <v>0</v>
          </cell>
          <cell r="K94">
            <v>0</v>
          </cell>
          <cell r="L94">
            <v>0</v>
          </cell>
          <cell r="M94">
            <v>0</v>
          </cell>
          <cell r="N94">
            <v>0</v>
          </cell>
          <cell r="O94">
            <v>136.73498615624951</v>
          </cell>
          <cell r="P94">
            <v>0</v>
          </cell>
          <cell r="Q94">
            <v>0</v>
          </cell>
          <cell r="R94">
            <v>0</v>
          </cell>
          <cell r="S94">
            <v>0</v>
          </cell>
          <cell r="T94">
            <v>0</v>
          </cell>
          <cell r="U94">
            <v>0</v>
          </cell>
          <cell r="V94">
            <v>0</v>
          </cell>
          <cell r="W94">
            <v>0</v>
          </cell>
          <cell r="X94">
            <v>0</v>
          </cell>
          <cell r="Y94">
            <v>136.73498615624951</v>
          </cell>
        </row>
        <row r="95">
          <cell r="B95" t="str">
            <v>Nepal</v>
          </cell>
          <cell r="C95">
            <v>0</v>
          </cell>
          <cell r="D95">
            <v>0</v>
          </cell>
          <cell r="E95">
            <v>0</v>
          </cell>
          <cell r="F95">
            <v>5.2433519999999998</v>
          </cell>
          <cell r="G95">
            <v>0</v>
          </cell>
          <cell r="H95">
            <v>0</v>
          </cell>
          <cell r="I95">
            <v>315.88625999999999</v>
          </cell>
          <cell r="J95">
            <v>100801.93591000001</v>
          </cell>
          <cell r="K95">
            <v>0</v>
          </cell>
          <cell r="L95">
            <v>0</v>
          </cell>
          <cell r="M95">
            <v>0</v>
          </cell>
          <cell r="N95">
            <v>0</v>
          </cell>
          <cell r="O95">
            <v>1886.57116188906</v>
          </cell>
          <cell r="P95">
            <v>0</v>
          </cell>
          <cell r="Q95">
            <v>0</v>
          </cell>
          <cell r="R95">
            <v>20.34179</v>
          </cell>
          <cell r="S95">
            <v>0</v>
          </cell>
          <cell r="T95">
            <v>0</v>
          </cell>
          <cell r="U95">
            <v>0</v>
          </cell>
          <cell r="V95">
            <v>0</v>
          </cell>
          <cell r="W95">
            <v>0</v>
          </cell>
          <cell r="X95">
            <v>0</v>
          </cell>
          <cell r="Y95">
            <v>103029.97847388906</v>
          </cell>
        </row>
        <row r="96">
          <cell r="B96" t="str">
            <v>Nicaragua</v>
          </cell>
          <cell r="C96">
            <v>0</v>
          </cell>
          <cell r="D96">
            <v>0</v>
          </cell>
          <cell r="E96">
            <v>0</v>
          </cell>
          <cell r="F96">
            <v>0</v>
          </cell>
          <cell r="G96">
            <v>0</v>
          </cell>
          <cell r="H96">
            <v>0</v>
          </cell>
          <cell r="I96">
            <v>0</v>
          </cell>
          <cell r="J96">
            <v>0</v>
          </cell>
          <cell r="K96">
            <v>0</v>
          </cell>
          <cell r="L96">
            <v>0</v>
          </cell>
          <cell r="M96">
            <v>0</v>
          </cell>
          <cell r="N96">
            <v>0</v>
          </cell>
          <cell r="O96">
            <v>15.97559</v>
          </cell>
          <cell r="P96">
            <v>0</v>
          </cell>
          <cell r="Q96">
            <v>0</v>
          </cell>
          <cell r="R96">
            <v>0</v>
          </cell>
          <cell r="S96">
            <v>0</v>
          </cell>
          <cell r="T96">
            <v>0</v>
          </cell>
          <cell r="U96">
            <v>0</v>
          </cell>
          <cell r="V96">
            <v>0</v>
          </cell>
          <cell r="W96">
            <v>0</v>
          </cell>
          <cell r="X96">
            <v>0</v>
          </cell>
          <cell r="Y96">
            <v>15.97559</v>
          </cell>
        </row>
        <row r="97">
          <cell r="B97" t="str">
            <v>Nigeria</v>
          </cell>
          <cell r="C97">
            <v>0</v>
          </cell>
          <cell r="D97">
            <v>231.51130000000001</v>
          </cell>
          <cell r="E97">
            <v>8085.37835</v>
          </cell>
          <cell r="F97">
            <v>379.26649600000007</v>
          </cell>
          <cell r="G97">
            <v>0</v>
          </cell>
          <cell r="H97">
            <v>0</v>
          </cell>
          <cell r="I97">
            <v>0</v>
          </cell>
          <cell r="J97">
            <v>305252.87549999985</v>
          </cell>
          <cell r="K97">
            <v>0</v>
          </cell>
          <cell r="L97">
            <v>0</v>
          </cell>
          <cell r="M97">
            <v>0</v>
          </cell>
          <cell r="N97">
            <v>0</v>
          </cell>
          <cell r="O97">
            <v>5615.2573677789196</v>
          </cell>
          <cell r="P97">
            <v>0</v>
          </cell>
          <cell r="Q97">
            <v>0</v>
          </cell>
          <cell r="R97">
            <v>0</v>
          </cell>
          <cell r="S97">
            <v>0</v>
          </cell>
          <cell r="T97">
            <v>0</v>
          </cell>
          <cell r="U97">
            <v>0</v>
          </cell>
          <cell r="V97">
            <v>19.095190000000002</v>
          </cell>
          <cell r="W97">
            <v>0</v>
          </cell>
          <cell r="X97">
            <v>0</v>
          </cell>
          <cell r="Y97">
            <v>319583.38420377864</v>
          </cell>
        </row>
        <row r="98">
          <cell r="B98" t="str">
            <v>North &amp; Central America, regional</v>
          </cell>
          <cell r="C98">
            <v>1603.1792565000001</v>
          </cell>
          <cell r="D98">
            <v>0</v>
          </cell>
          <cell r="E98">
            <v>0</v>
          </cell>
          <cell r="F98">
            <v>77.536929999999998</v>
          </cell>
          <cell r="G98">
            <v>0</v>
          </cell>
          <cell r="H98">
            <v>0</v>
          </cell>
          <cell r="I98">
            <v>329.12468000000001</v>
          </cell>
          <cell r="J98">
            <v>0</v>
          </cell>
          <cell r="K98">
            <v>0</v>
          </cell>
          <cell r="L98">
            <v>0</v>
          </cell>
          <cell r="M98">
            <v>0</v>
          </cell>
          <cell r="N98">
            <v>0</v>
          </cell>
          <cell r="O98">
            <v>22563.63607551215</v>
          </cell>
          <cell r="P98">
            <v>0</v>
          </cell>
          <cell r="Q98">
            <v>0</v>
          </cell>
          <cell r="R98">
            <v>0</v>
          </cell>
          <cell r="S98">
            <v>0</v>
          </cell>
          <cell r="T98">
            <v>0</v>
          </cell>
          <cell r="U98">
            <v>0</v>
          </cell>
          <cell r="V98">
            <v>0</v>
          </cell>
          <cell r="W98">
            <v>0</v>
          </cell>
          <cell r="X98">
            <v>0</v>
          </cell>
          <cell r="Y98">
            <v>24573.476942012152</v>
          </cell>
        </row>
        <row r="99">
          <cell r="B99" t="str">
            <v>North of Sahara, regional</v>
          </cell>
          <cell r="C99">
            <v>0</v>
          </cell>
          <cell r="D99">
            <v>0</v>
          </cell>
          <cell r="E99">
            <v>483.54700000000003</v>
          </cell>
          <cell r="F99">
            <v>0</v>
          </cell>
          <cell r="G99">
            <v>0</v>
          </cell>
          <cell r="H99">
            <v>0</v>
          </cell>
          <cell r="I99">
            <v>0</v>
          </cell>
          <cell r="J99">
            <v>0</v>
          </cell>
          <cell r="K99">
            <v>0</v>
          </cell>
          <cell r="L99">
            <v>0</v>
          </cell>
          <cell r="M99">
            <v>0</v>
          </cell>
          <cell r="N99">
            <v>0</v>
          </cell>
          <cell r="O99">
            <v>32.231000000000002</v>
          </cell>
          <cell r="P99">
            <v>0</v>
          </cell>
          <cell r="Q99">
            <v>0</v>
          </cell>
          <cell r="R99">
            <v>0</v>
          </cell>
          <cell r="S99">
            <v>0</v>
          </cell>
          <cell r="T99">
            <v>0</v>
          </cell>
          <cell r="U99">
            <v>0</v>
          </cell>
          <cell r="V99">
            <v>0</v>
          </cell>
          <cell r="W99">
            <v>0</v>
          </cell>
          <cell r="X99">
            <v>0</v>
          </cell>
          <cell r="Y99">
            <v>515.77800000000002</v>
          </cell>
        </row>
        <row r="100">
          <cell r="B100" t="str">
            <v>Oceania, regional</v>
          </cell>
          <cell r="C100">
            <v>0</v>
          </cell>
          <cell r="D100">
            <v>0</v>
          </cell>
          <cell r="E100">
            <v>0</v>
          </cell>
          <cell r="F100">
            <v>0</v>
          </cell>
          <cell r="G100">
            <v>0</v>
          </cell>
          <cell r="H100">
            <v>0</v>
          </cell>
          <cell r="I100">
            <v>148.35425000000001</v>
          </cell>
          <cell r="J100">
            <v>3475</v>
          </cell>
          <cell r="K100">
            <v>0</v>
          </cell>
          <cell r="L100">
            <v>0</v>
          </cell>
          <cell r="M100">
            <v>0</v>
          </cell>
          <cell r="N100">
            <v>0</v>
          </cell>
          <cell r="O100">
            <v>64.591970000000003</v>
          </cell>
          <cell r="P100">
            <v>0</v>
          </cell>
          <cell r="Q100">
            <v>0</v>
          </cell>
          <cell r="R100">
            <v>0</v>
          </cell>
          <cell r="S100">
            <v>0</v>
          </cell>
          <cell r="T100">
            <v>0</v>
          </cell>
          <cell r="U100">
            <v>0</v>
          </cell>
          <cell r="V100">
            <v>0</v>
          </cell>
          <cell r="W100">
            <v>0</v>
          </cell>
          <cell r="X100">
            <v>0</v>
          </cell>
          <cell r="Y100">
            <v>3687.9462199999998</v>
          </cell>
        </row>
        <row r="101">
          <cell r="B101" t="str">
            <v>Pakistan</v>
          </cell>
          <cell r="C101">
            <v>0</v>
          </cell>
          <cell r="D101">
            <v>0.15240999999999999</v>
          </cell>
          <cell r="E101">
            <v>22047.685060000003</v>
          </cell>
          <cell r="F101">
            <v>74.166911999999996</v>
          </cell>
          <cell r="G101">
            <v>0</v>
          </cell>
          <cell r="H101">
            <v>0</v>
          </cell>
          <cell r="I101">
            <v>0</v>
          </cell>
          <cell r="J101">
            <v>423926.58799000015</v>
          </cell>
          <cell r="K101">
            <v>0</v>
          </cell>
          <cell r="L101">
            <v>0</v>
          </cell>
          <cell r="M101">
            <v>0</v>
          </cell>
          <cell r="N101">
            <v>0</v>
          </cell>
          <cell r="O101">
            <v>16137.908408856594</v>
          </cell>
          <cell r="P101">
            <v>0</v>
          </cell>
          <cell r="Q101">
            <v>0</v>
          </cell>
          <cell r="R101">
            <v>11.851290000000001</v>
          </cell>
          <cell r="S101">
            <v>0</v>
          </cell>
          <cell r="T101">
            <v>0</v>
          </cell>
          <cell r="U101">
            <v>0</v>
          </cell>
          <cell r="V101">
            <v>0</v>
          </cell>
          <cell r="W101">
            <v>449.988</v>
          </cell>
          <cell r="X101">
            <v>0</v>
          </cell>
          <cell r="Y101">
            <v>462648.34007085644</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0</v>
          </cell>
          <cell r="O102">
            <v>856.76698999999985</v>
          </cell>
          <cell r="P102">
            <v>0</v>
          </cell>
          <cell r="Q102">
            <v>0</v>
          </cell>
          <cell r="R102">
            <v>0</v>
          </cell>
          <cell r="S102">
            <v>0</v>
          </cell>
          <cell r="T102">
            <v>0</v>
          </cell>
          <cell r="U102">
            <v>0</v>
          </cell>
          <cell r="V102">
            <v>0</v>
          </cell>
          <cell r="W102">
            <v>0</v>
          </cell>
          <cell r="X102">
            <v>0</v>
          </cell>
          <cell r="Y102">
            <v>856.76698999999985</v>
          </cell>
        </row>
        <row r="103">
          <cell r="B103" t="str">
            <v>Papua New Guinea</v>
          </cell>
          <cell r="C103">
            <v>0</v>
          </cell>
          <cell r="D103">
            <v>0</v>
          </cell>
          <cell r="E103">
            <v>0</v>
          </cell>
          <cell r="F103">
            <v>493.69575799999996</v>
          </cell>
          <cell r="G103">
            <v>0</v>
          </cell>
          <cell r="H103">
            <v>0</v>
          </cell>
          <cell r="I103">
            <v>174.89474999999999</v>
          </cell>
          <cell r="J103">
            <v>0</v>
          </cell>
          <cell r="K103">
            <v>0</v>
          </cell>
          <cell r="L103">
            <v>0</v>
          </cell>
          <cell r="M103">
            <v>0</v>
          </cell>
          <cell r="N103">
            <v>0</v>
          </cell>
          <cell r="O103">
            <v>115.98106999999999</v>
          </cell>
          <cell r="P103">
            <v>0</v>
          </cell>
          <cell r="Q103">
            <v>0</v>
          </cell>
          <cell r="R103">
            <v>0</v>
          </cell>
          <cell r="S103">
            <v>0</v>
          </cell>
          <cell r="T103">
            <v>0</v>
          </cell>
          <cell r="U103">
            <v>0</v>
          </cell>
          <cell r="V103">
            <v>0</v>
          </cell>
          <cell r="W103">
            <v>0</v>
          </cell>
          <cell r="X103">
            <v>0</v>
          </cell>
          <cell r="Y103">
            <v>784.57157799999982</v>
          </cell>
        </row>
        <row r="104">
          <cell r="B104" t="str">
            <v>Paraguay</v>
          </cell>
          <cell r="C104">
            <v>0</v>
          </cell>
          <cell r="D104">
            <v>0</v>
          </cell>
          <cell r="E104">
            <v>0</v>
          </cell>
          <cell r="F104">
            <v>0</v>
          </cell>
          <cell r="G104">
            <v>0</v>
          </cell>
          <cell r="H104">
            <v>0</v>
          </cell>
          <cell r="I104">
            <v>86.608500000000006</v>
          </cell>
          <cell r="J104">
            <v>0</v>
          </cell>
          <cell r="K104">
            <v>0</v>
          </cell>
          <cell r="L104">
            <v>0</v>
          </cell>
          <cell r="M104">
            <v>0</v>
          </cell>
          <cell r="N104">
            <v>0</v>
          </cell>
          <cell r="O104">
            <v>34.70823</v>
          </cell>
          <cell r="P104">
            <v>0</v>
          </cell>
          <cell r="Q104">
            <v>0</v>
          </cell>
          <cell r="R104">
            <v>0</v>
          </cell>
          <cell r="S104">
            <v>0</v>
          </cell>
          <cell r="T104">
            <v>0</v>
          </cell>
          <cell r="U104">
            <v>0</v>
          </cell>
          <cell r="V104">
            <v>0</v>
          </cell>
          <cell r="W104">
            <v>0</v>
          </cell>
          <cell r="X104">
            <v>0</v>
          </cell>
          <cell r="Y104">
            <v>121.31673000000001</v>
          </cell>
        </row>
        <row r="105">
          <cell r="B105" t="str">
            <v>Peru</v>
          </cell>
          <cell r="C105">
            <v>0</v>
          </cell>
          <cell r="D105">
            <v>0</v>
          </cell>
          <cell r="E105">
            <v>0</v>
          </cell>
          <cell r="F105">
            <v>527.72172999999998</v>
          </cell>
          <cell r="G105">
            <v>0</v>
          </cell>
          <cell r="H105">
            <v>0</v>
          </cell>
          <cell r="I105">
            <v>117.91749999999999</v>
          </cell>
          <cell r="J105">
            <v>0</v>
          </cell>
          <cell r="K105">
            <v>0</v>
          </cell>
          <cell r="L105">
            <v>0</v>
          </cell>
          <cell r="M105">
            <v>0</v>
          </cell>
          <cell r="N105">
            <v>0</v>
          </cell>
          <cell r="O105">
            <v>1116.0819899999999</v>
          </cell>
          <cell r="P105">
            <v>0</v>
          </cell>
          <cell r="Q105">
            <v>0</v>
          </cell>
          <cell r="R105">
            <v>0</v>
          </cell>
          <cell r="S105">
            <v>0</v>
          </cell>
          <cell r="T105">
            <v>0</v>
          </cell>
          <cell r="U105">
            <v>0</v>
          </cell>
          <cell r="V105">
            <v>1227.3833199999999</v>
          </cell>
          <cell r="W105">
            <v>0</v>
          </cell>
          <cell r="X105">
            <v>0</v>
          </cell>
          <cell r="Y105">
            <v>2989.1045399999994</v>
          </cell>
        </row>
        <row r="106">
          <cell r="B106" t="str">
            <v>Philippines</v>
          </cell>
          <cell r="C106">
            <v>0</v>
          </cell>
          <cell r="D106">
            <v>0</v>
          </cell>
          <cell r="E106">
            <v>0</v>
          </cell>
          <cell r="F106">
            <v>2044.4291899999998</v>
          </cell>
          <cell r="G106">
            <v>0</v>
          </cell>
          <cell r="H106">
            <v>0</v>
          </cell>
          <cell r="I106">
            <v>304.50783000000001</v>
          </cell>
          <cell r="J106">
            <v>1465.4587700000002</v>
          </cell>
          <cell r="K106">
            <v>0</v>
          </cell>
          <cell r="L106">
            <v>0</v>
          </cell>
          <cell r="M106">
            <v>0</v>
          </cell>
          <cell r="N106">
            <v>0</v>
          </cell>
          <cell r="O106">
            <v>1698.5596622512301</v>
          </cell>
          <cell r="P106">
            <v>0</v>
          </cell>
          <cell r="Q106">
            <v>0</v>
          </cell>
          <cell r="R106">
            <v>0</v>
          </cell>
          <cell r="S106">
            <v>0</v>
          </cell>
          <cell r="T106">
            <v>0</v>
          </cell>
          <cell r="U106">
            <v>0</v>
          </cell>
          <cell r="V106">
            <v>152.74115</v>
          </cell>
          <cell r="W106">
            <v>0</v>
          </cell>
          <cell r="X106">
            <v>0</v>
          </cell>
          <cell r="Y106">
            <v>5665.6966022512297</v>
          </cell>
        </row>
        <row r="107">
          <cell r="B107" t="str">
            <v>Rwanda</v>
          </cell>
          <cell r="C107">
            <v>0</v>
          </cell>
          <cell r="D107">
            <v>0</v>
          </cell>
          <cell r="E107">
            <v>0</v>
          </cell>
          <cell r="F107">
            <v>0</v>
          </cell>
          <cell r="G107">
            <v>0</v>
          </cell>
          <cell r="H107">
            <v>0</v>
          </cell>
          <cell r="I107">
            <v>0</v>
          </cell>
          <cell r="J107">
            <v>67711.728120000014</v>
          </cell>
          <cell r="K107">
            <v>0</v>
          </cell>
          <cell r="L107">
            <v>0</v>
          </cell>
          <cell r="M107">
            <v>0</v>
          </cell>
          <cell r="N107">
            <v>0</v>
          </cell>
          <cell r="O107">
            <v>732.72742389875873</v>
          </cell>
          <cell r="P107">
            <v>0</v>
          </cell>
          <cell r="Q107">
            <v>0</v>
          </cell>
          <cell r="R107">
            <v>0</v>
          </cell>
          <cell r="S107">
            <v>0</v>
          </cell>
          <cell r="T107">
            <v>0</v>
          </cell>
          <cell r="U107">
            <v>0</v>
          </cell>
          <cell r="V107">
            <v>0</v>
          </cell>
          <cell r="W107">
            <v>388.94200000000001</v>
          </cell>
          <cell r="X107">
            <v>0</v>
          </cell>
          <cell r="Y107">
            <v>68833.397543898755</v>
          </cell>
        </row>
        <row r="108">
          <cell r="B108" t="str">
            <v>Sao Tome &amp; Principe</v>
          </cell>
          <cell r="C108">
            <v>0</v>
          </cell>
          <cell r="D108">
            <v>0</v>
          </cell>
          <cell r="E108">
            <v>0</v>
          </cell>
          <cell r="F108">
            <v>0</v>
          </cell>
          <cell r="G108">
            <v>0</v>
          </cell>
          <cell r="H108">
            <v>0</v>
          </cell>
          <cell r="I108">
            <v>58.440660000000001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58.440660000000001</v>
          </cell>
        </row>
        <row r="109">
          <cell r="B109" t="str">
            <v>Senegal</v>
          </cell>
          <cell r="C109">
            <v>0</v>
          </cell>
          <cell r="D109">
            <v>0</v>
          </cell>
          <cell r="E109">
            <v>571.28899999999999</v>
          </cell>
          <cell r="F109">
            <v>135.41240200000001</v>
          </cell>
          <cell r="G109">
            <v>0</v>
          </cell>
          <cell r="H109">
            <v>0</v>
          </cell>
          <cell r="I109">
            <v>0</v>
          </cell>
          <cell r="J109">
            <v>0</v>
          </cell>
          <cell r="K109">
            <v>0</v>
          </cell>
          <cell r="L109">
            <v>0</v>
          </cell>
          <cell r="M109">
            <v>0</v>
          </cell>
          <cell r="N109">
            <v>0</v>
          </cell>
          <cell r="O109">
            <v>913.03599253171615</v>
          </cell>
          <cell r="P109">
            <v>0</v>
          </cell>
          <cell r="Q109">
            <v>0</v>
          </cell>
          <cell r="R109">
            <v>0</v>
          </cell>
          <cell r="S109">
            <v>0</v>
          </cell>
          <cell r="T109">
            <v>0</v>
          </cell>
          <cell r="U109">
            <v>0</v>
          </cell>
          <cell r="V109">
            <v>0</v>
          </cell>
          <cell r="W109">
            <v>0</v>
          </cell>
          <cell r="X109">
            <v>0</v>
          </cell>
          <cell r="Y109">
            <v>1619.7373945317163</v>
          </cell>
        </row>
        <row r="110">
          <cell r="B110" t="str">
            <v>Serbia</v>
          </cell>
          <cell r="C110">
            <v>0</v>
          </cell>
          <cell r="D110">
            <v>0</v>
          </cell>
          <cell r="E110">
            <v>357.42599999999999</v>
          </cell>
          <cell r="F110">
            <v>0</v>
          </cell>
          <cell r="G110">
            <v>0</v>
          </cell>
          <cell r="H110">
            <v>0</v>
          </cell>
          <cell r="I110">
            <v>0</v>
          </cell>
          <cell r="J110">
            <v>0</v>
          </cell>
          <cell r="K110">
            <v>0</v>
          </cell>
          <cell r="L110">
            <v>0</v>
          </cell>
          <cell r="M110">
            <v>0</v>
          </cell>
          <cell r="N110">
            <v>0</v>
          </cell>
          <cell r="O110">
            <v>1723.3800069014444</v>
          </cell>
          <cell r="P110">
            <v>0</v>
          </cell>
          <cell r="Q110">
            <v>0</v>
          </cell>
          <cell r="R110">
            <v>0</v>
          </cell>
          <cell r="S110">
            <v>0</v>
          </cell>
          <cell r="T110">
            <v>0</v>
          </cell>
          <cell r="U110">
            <v>0</v>
          </cell>
          <cell r="V110">
            <v>0</v>
          </cell>
          <cell r="W110">
            <v>0</v>
          </cell>
          <cell r="X110">
            <v>0</v>
          </cell>
          <cell r="Y110">
            <v>2080.8060069014455</v>
          </cell>
        </row>
        <row r="111">
          <cell r="B111" t="str">
            <v>Seychelles</v>
          </cell>
          <cell r="C111">
            <v>0</v>
          </cell>
          <cell r="D111">
            <v>2.5874999999999999</v>
          </cell>
          <cell r="E111">
            <v>0</v>
          </cell>
          <cell r="F111">
            <v>31</v>
          </cell>
          <cell r="G111">
            <v>0</v>
          </cell>
          <cell r="H111">
            <v>0</v>
          </cell>
          <cell r="I111">
            <v>28.22626</v>
          </cell>
          <cell r="J111">
            <v>0</v>
          </cell>
          <cell r="K111">
            <v>0</v>
          </cell>
          <cell r="L111">
            <v>0</v>
          </cell>
          <cell r="M111">
            <v>0</v>
          </cell>
          <cell r="N111">
            <v>0</v>
          </cell>
          <cell r="O111">
            <v>60.618650000000002</v>
          </cell>
          <cell r="P111">
            <v>0</v>
          </cell>
          <cell r="Q111">
            <v>0</v>
          </cell>
          <cell r="R111">
            <v>0</v>
          </cell>
          <cell r="S111">
            <v>0</v>
          </cell>
          <cell r="T111">
            <v>0</v>
          </cell>
          <cell r="U111">
            <v>0</v>
          </cell>
          <cell r="V111">
            <v>0</v>
          </cell>
          <cell r="W111">
            <v>0</v>
          </cell>
          <cell r="X111">
            <v>0</v>
          </cell>
          <cell r="Y111">
            <v>122.43240999999999</v>
          </cell>
        </row>
        <row r="112">
          <cell r="B112" t="str">
            <v>Sierra Leone</v>
          </cell>
          <cell r="C112">
            <v>0</v>
          </cell>
          <cell r="D112">
            <v>3.2802199999999999</v>
          </cell>
          <cell r="E112">
            <v>892.11300000000006</v>
          </cell>
          <cell r="F112">
            <v>1000</v>
          </cell>
          <cell r="G112">
            <v>0</v>
          </cell>
          <cell r="H112">
            <v>0</v>
          </cell>
          <cell r="I112">
            <v>33.996740000000003</v>
          </cell>
          <cell r="J112">
            <v>151358.22446999999</v>
          </cell>
          <cell r="K112">
            <v>0</v>
          </cell>
          <cell r="L112">
            <v>0</v>
          </cell>
          <cell r="M112">
            <v>0</v>
          </cell>
          <cell r="N112">
            <v>0</v>
          </cell>
          <cell r="O112">
            <v>329.38145409522099</v>
          </cell>
          <cell r="P112">
            <v>0</v>
          </cell>
          <cell r="Q112">
            <v>0</v>
          </cell>
          <cell r="R112">
            <v>68.385449999999992</v>
          </cell>
          <cell r="S112">
            <v>0</v>
          </cell>
          <cell r="T112">
            <v>0</v>
          </cell>
          <cell r="U112">
            <v>0</v>
          </cell>
          <cell r="V112">
            <v>0</v>
          </cell>
          <cell r="W112">
            <v>0</v>
          </cell>
          <cell r="X112">
            <v>0</v>
          </cell>
          <cell r="Y112">
            <v>153685.3813340952</v>
          </cell>
        </row>
        <row r="113">
          <cell r="B113" t="str">
            <v>Solomon Islands</v>
          </cell>
          <cell r="C113">
            <v>0</v>
          </cell>
          <cell r="D113">
            <v>50.048949999999998</v>
          </cell>
          <cell r="E113">
            <v>0</v>
          </cell>
          <cell r="F113">
            <v>0</v>
          </cell>
          <cell r="G113">
            <v>0</v>
          </cell>
          <cell r="H113">
            <v>0</v>
          </cell>
          <cell r="I113">
            <v>0</v>
          </cell>
          <cell r="J113">
            <v>0</v>
          </cell>
          <cell r="K113">
            <v>0</v>
          </cell>
          <cell r="L113">
            <v>0</v>
          </cell>
          <cell r="M113">
            <v>0</v>
          </cell>
          <cell r="N113">
            <v>0</v>
          </cell>
          <cell r="O113">
            <v>61.974999999999994</v>
          </cell>
          <cell r="P113">
            <v>0</v>
          </cell>
          <cell r="Q113">
            <v>0</v>
          </cell>
          <cell r="R113">
            <v>0</v>
          </cell>
          <cell r="S113">
            <v>0</v>
          </cell>
          <cell r="T113">
            <v>0</v>
          </cell>
          <cell r="U113">
            <v>0</v>
          </cell>
          <cell r="V113">
            <v>0</v>
          </cell>
          <cell r="W113">
            <v>0</v>
          </cell>
          <cell r="X113">
            <v>0</v>
          </cell>
          <cell r="Y113">
            <v>112.02394999999999</v>
          </cell>
        </row>
        <row r="114">
          <cell r="B114" t="str">
            <v>Somalia</v>
          </cell>
          <cell r="C114">
            <v>0</v>
          </cell>
          <cell r="D114">
            <v>3.3578100000000002</v>
          </cell>
          <cell r="E114">
            <v>26387.449993173712</v>
          </cell>
          <cell r="F114">
            <v>0</v>
          </cell>
          <cell r="G114">
            <v>0</v>
          </cell>
          <cell r="H114">
            <v>0</v>
          </cell>
          <cell r="I114">
            <v>0</v>
          </cell>
          <cell r="J114">
            <v>124881.27900999998</v>
          </cell>
          <cell r="K114">
            <v>0</v>
          </cell>
          <cell r="L114">
            <v>0</v>
          </cell>
          <cell r="M114">
            <v>0</v>
          </cell>
          <cell r="N114">
            <v>0</v>
          </cell>
          <cell r="O114">
            <v>443.13352000000003</v>
          </cell>
          <cell r="P114">
            <v>0</v>
          </cell>
          <cell r="Q114">
            <v>0</v>
          </cell>
          <cell r="R114">
            <v>0</v>
          </cell>
          <cell r="S114">
            <v>0</v>
          </cell>
          <cell r="T114">
            <v>0</v>
          </cell>
          <cell r="U114">
            <v>0</v>
          </cell>
          <cell r="V114">
            <v>0</v>
          </cell>
          <cell r="W114">
            <v>0</v>
          </cell>
          <cell r="X114">
            <v>0</v>
          </cell>
          <cell r="Y114">
            <v>151715.2203331737</v>
          </cell>
        </row>
        <row r="115">
          <cell r="B115" t="str">
            <v>South Africa</v>
          </cell>
          <cell r="C115">
            <v>0</v>
          </cell>
          <cell r="D115">
            <v>0</v>
          </cell>
          <cell r="E115">
            <v>0</v>
          </cell>
          <cell r="F115">
            <v>5904.5853820000002</v>
          </cell>
          <cell r="G115">
            <v>0</v>
          </cell>
          <cell r="H115">
            <v>0</v>
          </cell>
          <cell r="I115">
            <v>0</v>
          </cell>
          <cell r="J115">
            <v>1916.7126600000001</v>
          </cell>
          <cell r="K115">
            <v>0</v>
          </cell>
          <cell r="L115">
            <v>0</v>
          </cell>
          <cell r="M115">
            <v>0</v>
          </cell>
          <cell r="N115">
            <v>0</v>
          </cell>
          <cell r="O115">
            <v>3702.2226694918613</v>
          </cell>
          <cell r="P115">
            <v>0</v>
          </cell>
          <cell r="Q115">
            <v>0</v>
          </cell>
          <cell r="R115">
            <v>0</v>
          </cell>
          <cell r="S115">
            <v>0</v>
          </cell>
          <cell r="T115">
            <v>0</v>
          </cell>
          <cell r="U115">
            <v>0</v>
          </cell>
          <cell r="V115">
            <v>762.75991999999997</v>
          </cell>
          <cell r="W115">
            <v>0</v>
          </cell>
          <cell r="X115">
            <v>0</v>
          </cell>
          <cell r="Y115">
            <v>12286.280631491853</v>
          </cell>
        </row>
        <row r="116">
          <cell r="B116" t="str">
            <v>South Asia, regional</v>
          </cell>
          <cell r="C116">
            <v>6989.4044767972</v>
          </cell>
          <cell r="D116">
            <v>0</v>
          </cell>
          <cell r="E116">
            <v>3900.0950000000003</v>
          </cell>
          <cell r="F116">
            <v>858.93149999999991</v>
          </cell>
          <cell r="G116">
            <v>0</v>
          </cell>
          <cell r="H116">
            <v>0</v>
          </cell>
          <cell r="I116">
            <v>0</v>
          </cell>
          <cell r="J116">
            <v>2411.8864400000002</v>
          </cell>
          <cell r="K116">
            <v>0</v>
          </cell>
          <cell r="L116">
            <v>0</v>
          </cell>
          <cell r="M116">
            <v>0</v>
          </cell>
          <cell r="N116">
            <v>0</v>
          </cell>
          <cell r="O116">
            <v>43309.80481316139</v>
          </cell>
          <cell r="P116">
            <v>0</v>
          </cell>
          <cell r="Q116">
            <v>0</v>
          </cell>
          <cell r="R116">
            <v>0</v>
          </cell>
          <cell r="S116">
            <v>0</v>
          </cell>
          <cell r="T116">
            <v>0</v>
          </cell>
          <cell r="U116">
            <v>0</v>
          </cell>
          <cell r="V116">
            <v>660.98356000000001</v>
          </cell>
          <cell r="W116">
            <v>0</v>
          </cell>
          <cell r="X116">
            <v>0</v>
          </cell>
          <cell r="Y116">
            <v>58131.105789958601</v>
          </cell>
        </row>
        <row r="117">
          <cell r="B117" t="str">
            <v>South of Sahara, regional</v>
          </cell>
          <cell r="C117">
            <v>1832.10926547239</v>
          </cell>
          <cell r="D117">
            <v>0</v>
          </cell>
          <cell r="E117">
            <v>0</v>
          </cell>
          <cell r="F117">
            <v>0</v>
          </cell>
          <cell r="G117">
            <v>0</v>
          </cell>
          <cell r="H117">
            <v>0</v>
          </cell>
          <cell r="I117">
            <v>0</v>
          </cell>
          <cell r="J117">
            <v>152188.47612000004</v>
          </cell>
          <cell r="K117">
            <v>0</v>
          </cell>
          <cell r="L117">
            <v>0</v>
          </cell>
          <cell r="M117">
            <v>30.189299999999999</v>
          </cell>
          <cell r="N117">
            <v>0</v>
          </cell>
          <cell r="O117">
            <v>238.36872000000002</v>
          </cell>
          <cell r="P117">
            <v>0</v>
          </cell>
          <cell r="Q117">
            <v>0</v>
          </cell>
          <cell r="R117">
            <v>0</v>
          </cell>
          <cell r="S117">
            <v>0</v>
          </cell>
          <cell r="T117">
            <v>0</v>
          </cell>
          <cell r="U117">
            <v>0</v>
          </cell>
          <cell r="V117">
            <v>0</v>
          </cell>
          <cell r="W117">
            <v>0</v>
          </cell>
          <cell r="X117">
            <v>0</v>
          </cell>
          <cell r="Y117">
            <v>154289.14340547242</v>
          </cell>
        </row>
        <row r="118">
          <cell r="B118" t="str">
            <v>South Sudan</v>
          </cell>
          <cell r="C118">
            <v>0</v>
          </cell>
          <cell r="D118">
            <v>0</v>
          </cell>
          <cell r="E118">
            <v>3365.3979999999997</v>
          </cell>
          <cell r="F118">
            <v>0</v>
          </cell>
          <cell r="G118">
            <v>0</v>
          </cell>
          <cell r="H118">
            <v>0</v>
          </cell>
          <cell r="I118">
            <v>0</v>
          </cell>
          <cell r="J118">
            <v>156172.68750999999</v>
          </cell>
          <cell r="K118">
            <v>0</v>
          </cell>
          <cell r="L118">
            <v>0</v>
          </cell>
          <cell r="M118">
            <v>0</v>
          </cell>
          <cell r="N118">
            <v>0</v>
          </cell>
          <cell r="O118">
            <v>1355.1389056148998</v>
          </cell>
          <cell r="P118">
            <v>0</v>
          </cell>
          <cell r="Q118">
            <v>0</v>
          </cell>
          <cell r="R118">
            <v>0</v>
          </cell>
          <cell r="S118">
            <v>0</v>
          </cell>
          <cell r="T118">
            <v>0</v>
          </cell>
          <cell r="U118">
            <v>0</v>
          </cell>
          <cell r="V118">
            <v>0</v>
          </cell>
          <cell r="W118">
            <v>0</v>
          </cell>
          <cell r="X118">
            <v>0</v>
          </cell>
          <cell r="Y118">
            <v>160893.22441561491</v>
          </cell>
        </row>
        <row r="119">
          <cell r="B119" t="str">
            <v>Sri Lanka</v>
          </cell>
          <cell r="C119">
            <v>0</v>
          </cell>
          <cell r="D119">
            <v>0</v>
          </cell>
          <cell r="E119">
            <v>2099.9229700000001</v>
          </cell>
          <cell r="F119">
            <v>3.5</v>
          </cell>
          <cell r="G119">
            <v>0</v>
          </cell>
          <cell r="H119">
            <v>0</v>
          </cell>
          <cell r="I119">
            <v>0</v>
          </cell>
          <cell r="J119">
            <v>0</v>
          </cell>
          <cell r="K119">
            <v>0</v>
          </cell>
          <cell r="L119">
            <v>0</v>
          </cell>
          <cell r="M119">
            <v>0</v>
          </cell>
          <cell r="N119">
            <v>0</v>
          </cell>
          <cell r="O119">
            <v>3388.7757425182699</v>
          </cell>
          <cell r="P119">
            <v>0</v>
          </cell>
          <cell r="Q119">
            <v>0</v>
          </cell>
          <cell r="R119">
            <v>0</v>
          </cell>
          <cell r="S119">
            <v>0</v>
          </cell>
          <cell r="T119">
            <v>0</v>
          </cell>
          <cell r="U119">
            <v>0</v>
          </cell>
          <cell r="V119">
            <v>0</v>
          </cell>
          <cell r="W119">
            <v>0</v>
          </cell>
          <cell r="X119">
            <v>0</v>
          </cell>
          <cell r="Y119">
            <v>5492.1987125182732</v>
          </cell>
        </row>
        <row r="120">
          <cell r="B120" t="str">
            <v>St. Helena</v>
          </cell>
          <cell r="C120">
            <v>0</v>
          </cell>
          <cell r="D120">
            <v>0</v>
          </cell>
          <cell r="E120">
            <v>0</v>
          </cell>
          <cell r="F120">
            <v>0</v>
          </cell>
          <cell r="G120">
            <v>0</v>
          </cell>
          <cell r="H120">
            <v>0</v>
          </cell>
          <cell r="I120">
            <v>722.23187999999993</v>
          </cell>
          <cell r="J120">
            <v>74213.798650000012</v>
          </cell>
          <cell r="K120">
            <v>0</v>
          </cell>
          <cell r="L120">
            <v>0</v>
          </cell>
          <cell r="M120">
            <v>0</v>
          </cell>
          <cell r="N120">
            <v>0</v>
          </cell>
          <cell r="O120">
            <v>33.503050000000002</v>
          </cell>
          <cell r="P120">
            <v>0</v>
          </cell>
          <cell r="Q120">
            <v>0</v>
          </cell>
          <cell r="R120">
            <v>0</v>
          </cell>
          <cell r="S120">
            <v>0</v>
          </cell>
          <cell r="T120">
            <v>0</v>
          </cell>
          <cell r="U120">
            <v>0</v>
          </cell>
          <cell r="V120">
            <v>0</v>
          </cell>
          <cell r="W120">
            <v>0</v>
          </cell>
          <cell r="X120">
            <v>0</v>
          </cell>
          <cell r="Y120">
            <v>74969.533580000018</v>
          </cell>
        </row>
        <row r="121">
          <cell r="B121" t="str">
            <v>St. Lucia</v>
          </cell>
          <cell r="C121">
            <v>0</v>
          </cell>
          <cell r="D121">
            <v>0.98231999999999997</v>
          </cell>
          <cell r="E121">
            <v>0</v>
          </cell>
          <cell r="F121">
            <v>0</v>
          </cell>
          <cell r="G121">
            <v>0</v>
          </cell>
          <cell r="H121">
            <v>0</v>
          </cell>
          <cell r="I121">
            <v>0</v>
          </cell>
          <cell r="J121">
            <v>0</v>
          </cell>
          <cell r="K121">
            <v>0</v>
          </cell>
          <cell r="L121">
            <v>0</v>
          </cell>
          <cell r="M121">
            <v>0</v>
          </cell>
          <cell r="N121">
            <v>0</v>
          </cell>
          <cell r="O121">
            <v>41.727989999999998</v>
          </cell>
          <cell r="P121">
            <v>0</v>
          </cell>
          <cell r="Q121">
            <v>0</v>
          </cell>
          <cell r="R121">
            <v>0</v>
          </cell>
          <cell r="S121">
            <v>0</v>
          </cell>
          <cell r="T121">
            <v>0</v>
          </cell>
          <cell r="U121">
            <v>0</v>
          </cell>
          <cell r="V121">
            <v>0</v>
          </cell>
          <cell r="W121">
            <v>0</v>
          </cell>
          <cell r="X121">
            <v>0</v>
          </cell>
          <cell r="Y121">
            <v>42.71031</v>
          </cell>
        </row>
        <row r="122">
          <cell r="B122" t="str">
            <v>St.Vincent &amp; Grenadines</v>
          </cell>
          <cell r="C122">
            <v>0</v>
          </cell>
          <cell r="D122">
            <v>5.8799999999999998E-2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5.8799999999999998E-2</v>
          </cell>
        </row>
        <row r="123">
          <cell r="B123" t="str">
            <v>Sudan</v>
          </cell>
          <cell r="C123">
            <v>0</v>
          </cell>
          <cell r="D123">
            <v>32.089680000000001</v>
          </cell>
          <cell r="E123">
            <v>2422.8037799999993</v>
          </cell>
          <cell r="F123">
            <v>353.84606000000002</v>
          </cell>
          <cell r="G123">
            <v>0</v>
          </cell>
          <cell r="H123">
            <v>0</v>
          </cell>
          <cell r="I123">
            <v>125.675</v>
          </cell>
          <cell r="J123">
            <v>59937.228009999992</v>
          </cell>
          <cell r="K123">
            <v>0</v>
          </cell>
          <cell r="L123">
            <v>0</v>
          </cell>
          <cell r="M123">
            <v>0</v>
          </cell>
          <cell r="N123">
            <v>0</v>
          </cell>
          <cell r="O123">
            <v>1836.7370310490296</v>
          </cell>
          <cell r="P123">
            <v>0</v>
          </cell>
          <cell r="Q123">
            <v>0</v>
          </cell>
          <cell r="R123">
            <v>244.34170999999998</v>
          </cell>
          <cell r="S123">
            <v>0</v>
          </cell>
          <cell r="T123">
            <v>0</v>
          </cell>
          <cell r="U123">
            <v>0</v>
          </cell>
          <cell r="V123">
            <v>0</v>
          </cell>
          <cell r="W123">
            <v>0</v>
          </cell>
          <cell r="X123">
            <v>0</v>
          </cell>
          <cell r="Y123">
            <v>64952.721271049006</v>
          </cell>
        </row>
        <row r="124">
          <cell r="B124" t="str">
            <v>Swaziland</v>
          </cell>
          <cell r="C124">
            <v>0</v>
          </cell>
          <cell r="D124">
            <v>4.3854499999999996</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4.3854499999999996</v>
          </cell>
        </row>
        <row r="125">
          <cell r="B125" t="str">
            <v>Syria</v>
          </cell>
          <cell r="C125">
            <v>0</v>
          </cell>
          <cell r="D125">
            <v>0</v>
          </cell>
          <cell r="E125">
            <v>72166.245949999997</v>
          </cell>
          <cell r="F125">
            <v>0</v>
          </cell>
          <cell r="G125">
            <v>0</v>
          </cell>
          <cell r="H125">
            <v>0</v>
          </cell>
          <cell r="I125">
            <v>0</v>
          </cell>
          <cell r="J125">
            <v>220959.45363</v>
          </cell>
          <cell r="K125">
            <v>0</v>
          </cell>
          <cell r="L125">
            <v>0</v>
          </cell>
          <cell r="M125">
            <v>0</v>
          </cell>
          <cell r="N125">
            <v>0</v>
          </cell>
          <cell r="O125">
            <v>2462.7302741192498</v>
          </cell>
          <cell r="P125">
            <v>0</v>
          </cell>
          <cell r="Q125">
            <v>0</v>
          </cell>
          <cell r="R125">
            <v>6857.4848000000002</v>
          </cell>
          <cell r="S125">
            <v>49350</v>
          </cell>
          <cell r="T125">
            <v>0</v>
          </cell>
          <cell r="U125">
            <v>0</v>
          </cell>
          <cell r="V125">
            <v>0</v>
          </cell>
          <cell r="W125">
            <v>0</v>
          </cell>
          <cell r="X125">
            <v>0</v>
          </cell>
          <cell r="Y125">
            <v>351795.91465411923</v>
          </cell>
        </row>
        <row r="126">
          <cell r="B126" t="str">
            <v>Tajikistan</v>
          </cell>
          <cell r="C126">
            <v>0</v>
          </cell>
          <cell r="D126">
            <v>0</v>
          </cell>
          <cell r="E126">
            <v>0</v>
          </cell>
          <cell r="F126">
            <v>0</v>
          </cell>
          <cell r="G126">
            <v>0</v>
          </cell>
          <cell r="H126">
            <v>0</v>
          </cell>
          <cell r="I126">
            <v>0</v>
          </cell>
          <cell r="J126">
            <v>4381.8007500000003</v>
          </cell>
          <cell r="K126">
            <v>0</v>
          </cell>
          <cell r="L126">
            <v>0</v>
          </cell>
          <cell r="M126">
            <v>0</v>
          </cell>
          <cell r="N126">
            <v>0</v>
          </cell>
          <cell r="O126">
            <v>11.04031</v>
          </cell>
          <cell r="P126">
            <v>0</v>
          </cell>
          <cell r="Q126">
            <v>0</v>
          </cell>
          <cell r="R126">
            <v>0</v>
          </cell>
          <cell r="S126">
            <v>0</v>
          </cell>
          <cell r="T126">
            <v>0</v>
          </cell>
          <cell r="U126">
            <v>0</v>
          </cell>
          <cell r="V126">
            <v>0</v>
          </cell>
          <cell r="W126">
            <v>0</v>
          </cell>
          <cell r="X126">
            <v>0</v>
          </cell>
          <cell r="Y126">
            <v>4392.8410600000007</v>
          </cell>
        </row>
        <row r="127">
          <cell r="B127" t="str">
            <v>Tanzania</v>
          </cell>
          <cell r="C127">
            <v>0</v>
          </cell>
          <cell r="D127">
            <v>232.13453999999999</v>
          </cell>
          <cell r="E127">
            <v>1353.5600999999999</v>
          </cell>
          <cell r="F127">
            <v>2367.8302659999999</v>
          </cell>
          <cell r="G127">
            <v>0</v>
          </cell>
          <cell r="H127">
            <v>0</v>
          </cell>
          <cell r="I127">
            <v>19.218630000000001</v>
          </cell>
          <cell r="J127">
            <v>180634.58629999994</v>
          </cell>
          <cell r="K127">
            <v>0</v>
          </cell>
          <cell r="L127">
            <v>0</v>
          </cell>
          <cell r="M127">
            <v>0</v>
          </cell>
          <cell r="N127">
            <v>0</v>
          </cell>
          <cell r="O127">
            <v>1549.72771496016</v>
          </cell>
          <cell r="P127">
            <v>0</v>
          </cell>
          <cell r="Q127">
            <v>0</v>
          </cell>
          <cell r="R127">
            <v>3.6215799999999998</v>
          </cell>
          <cell r="S127">
            <v>0</v>
          </cell>
          <cell r="T127">
            <v>0</v>
          </cell>
          <cell r="U127">
            <v>0</v>
          </cell>
          <cell r="V127">
            <v>48.808399999999999</v>
          </cell>
          <cell r="W127">
            <v>0</v>
          </cell>
          <cell r="X127">
            <v>0</v>
          </cell>
          <cell r="Y127">
            <v>186209.48753096003</v>
          </cell>
        </row>
        <row r="128">
          <cell r="B128" t="str">
            <v>Thailand</v>
          </cell>
          <cell r="C128">
            <v>0</v>
          </cell>
          <cell r="D128">
            <v>0</v>
          </cell>
          <cell r="E128">
            <v>0</v>
          </cell>
          <cell r="F128">
            <v>3071.3274200000001</v>
          </cell>
          <cell r="G128">
            <v>0</v>
          </cell>
          <cell r="H128">
            <v>0</v>
          </cell>
          <cell r="I128">
            <v>0</v>
          </cell>
          <cell r="J128">
            <v>0</v>
          </cell>
          <cell r="K128">
            <v>0</v>
          </cell>
          <cell r="L128">
            <v>0</v>
          </cell>
          <cell r="M128">
            <v>0</v>
          </cell>
          <cell r="N128">
            <v>0</v>
          </cell>
          <cell r="O128">
            <v>3515.0157165729406</v>
          </cell>
          <cell r="P128">
            <v>0</v>
          </cell>
          <cell r="Q128">
            <v>0</v>
          </cell>
          <cell r="R128">
            <v>0</v>
          </cell>
          <cell r="S128">
            <v>0</v>
          </cell>
          <cell r="T128">
            <v>0</v>
          </cell>
          <cell r="U128">
            <v>0</v>
          </cell>
          <cell r="V128">
            <v>122.914</v>
          </cell>
          <cell r="W128">
            <v>0</v>
          </cell>
          <cell r="X128">
            <v>0</v>
          </cell>
          <cell r="Y128">
            <v>6709.2571365729391</v>
          </cell>
        </row>
        <row r="129">
          <cell r="B129" t="str">
            <v>Timor-Leste</v>
          </cell>
          <cell r="C129">
            <v>0</v>
          </cell>
          <cell r="D129">
            <v>0</v>
          </cell>
          <cell r="E129">
            <v>0</v>
          </cell>
          <cell r="F129">
            <v>0</v>
          </cell>
          <cell r="G129">
            <v>0</v>
          </cell>
          <cell r="H129">
            <v>0</v>
          </cell>
          <cell r="I129">
            <v>0</v>
          </cell>
          <cell r="J129">
            <v>0</v>
          </cell>
          <cell r="K129">
            <v>0</v>
          </cell>
          <cell r="L129">
            <v>0</v>
          </cell>
          <cell r="M129">
            <v>0</v>
          </cell>
          <cell r="N129">
            <v>0</v>
          </cell>
          <cell r="O129">
            <v>18.38869</v>
          </cell>
          <cell r="P129">
            <v>0</v>
          </cell>
          <cell r="Q129">
            <v>0</v>
          </cell>
          <cell r="R129">
            <v>0</v>
          </cell>
          <cell r="S129">
            <v>0</v>
          </cell>
          <cell r="T129">
            <v>0</v>
          </cell>
          <cell r="U129">
            <v>0</v>
          </cell>
          <cell r="V129">
            <v>0</v>
          </cell>
          <cell r="W129">
            <v>0</v>
          </cell>
          <cell r="X129">
            <v>0</v>
          </cell>
          <cell r="Y129">
            <v>18.38869</v>
          </cell>
        </row>
        <row r="130">
          <cell r="B130" t="str">
            <v>Tunisia</v>
          </cell>
          <cell r="C130">
            <v>0</v>
          </cell>
          <cell r="D130">
            <v>0</v>
          </cell>
          <cell r="E130">
            <v>5569.4870000000001</v>
          </cell>
          <cell r="F130">
            <v>0</v>
          </cell>
          <cell r="G130">
            <v>0</v>
          </cell>
          <cell r="H130">
            <v>0</v>
          </cell>
          <cell r="I130">
            <v>0</v>
          </cell>
          <cell r="J130">
            <v>0</v>
          </cell>
          <cell r="K130">
            <v>0</v>
          </cell>
          <cell r="L130">
            <v>0</v>
          </cell>
          <cell r="M130">
            <v>0</v>
          </cell>
          <cell r="N130">
            <v>0</v>
          </cell>
          <cell r="O130">
            <v>4268.6508304670697</v>
          </cell>
          <cell r="P130">
            <v>0</v>
          </cell>
          <cell r="Q130">
            <v>0</v>
          </cell>
          <cell r="R130">
            <v>0</v>
          </cell>
          <cell r="S130">
            <v>0</v>
          </cell>
          <cell r="T130">
            <v>0</v>
          </cell>
          <cell r="U130">
            <v>0</v>
          </cell>
          <cell r="V130">
            <v>0</v>
          </cell>
          <cell r="W130">
            <v>0</v>
          </cell>
          <cell r="X130">
            <v>0</v>
          </cell>
          <cell r="Y130">
            <v>9838.1378304670689</v>
          </cell>
        </row>
        <row r="131">
          <cell r="B131" t="str">
            <v>Turkey</v>
          </cell>
          <cell r="C131">
            <v>0</v>
          </cell>
          <cell r="D131">
            <v>0</v>
          </cell>
          <cell r="E131">
            <v>1280.7539999999999</v>
          </cell>
          <cell r="F131">
            <v>3484.0462799999996</v>
          </cell>
          <cell r="G131">
            <v>0</v>
          </cell>
          <cell r="H131">
            <v>0</v>
          </cell>
          <cell r="I131">
            <v>0</v>
          </cell>
          <cell r="J131">
            <v>87969.100439999995</v>
          </cell>
          <cell r="K131">
            <v>0</v>
          </cell>
          <cell r="L131">
            <v>0</v>
          </cell>
          <cell r="M131">
            <v>0</v>
          </cell>
          <cell r="N131">
            <v>0</v>
          </cell>
          <cell r="O131">
            <v>4833.0459495565392</v>
          </cell>
          <cell r="P131">
            <v>0</v>
          </cell>
          <cell r="Q131">
            <v>0</v>
          </cell>
          <cell r="R131">
            <v>0</v>
          </cell>
          <cell r="S131">
            <v>0</v>
          </cell>
          <cell r="T131">
            <v>0</v>
          </cell>
          <cell r="U131">
            <v>0</v>
          </cell>
          <cell r="V131">
            <v>464.56916000000001</v>
          </cell>
          <cell r="W131">
            <v>0</v>
          </cell>
          <cell r="X131">
            <v>0</v>
          </cell>
          <cell r="Y131">
            <v>98031.515829556622</v>
          </cell>
        </row>
        <row r="132">
          <cell r="B132" t="str">
            <v>Turkmenistan</v>
          </cell>
          <cell r="C132">
            <v>0</v>
          </cell>
          <cell r="D132">
            <v>0</v>
          </cell>
          <cell r="E132">
            <v>0</v>
          </cell>
          <cell r="F132">
            <v>0</v>
          </cell>
          <cell r="G132">
            <v>0</v>
          </cell>
          <cell r="H132">
            <v>0</v>
          </cell>
          <cell r="I132">
            <v>0</v>
          </cell>
          <cell r="J132">
            <v>0</v>
          </cell>
          <cell r="K132">
            <v>0</v>
          </cell>
          <cell r="L132">
            <v>0</v>
          </cell>
          <cell r="M132">
            <v>0</v>
          </cell>
          <cell r="N132">
            <v>0</v>
          </cell>
          <cell r="O132">
            <v>83.855410000000006</v>
          </cell>
          <cell r="P132">
            <v>0</v>
          </cell>
          <cell r="Q132">
            <v>0</v>
          </cell>
          <cell r="R132">
            <v>0</v>
          </cell>
          <cell r="S132">
            <v>0</v>
          </cell>
          <cell r="T132">
            <v>0</v>
          </cell>
          <cell r="U132">
            <v>0</v>
          </cell>
          <cell r="V132">
            <v>0</v>
          </cell>
          <cell r="W132">
            <v>0</v>
          </cell>
          <cell r="X132">
            <v>0</v>
          </cell>
          <cell r="Y132">
            <v>83.855410000000006</v>
          </cell>
        </row>
        <row r="133">
          <cell r="B133" t="str">
            <v>Uganda</v>
          </cell>
          <cell r="C133">
            <v>0</v>
          </cell>
          <cell r="D133">
            <v>237.06218000000001</v>
          </cell>
          <cell r="E133">
            <v>42.255499999999991</v>
          </cell>
          <cell r="F133">
            <v>4053.2614000000003</v>
          </cell>
          <cell r="G133">
            <v>0</v>
          </cell>
          <cell r="H133">
            <v>0</v>
          </cell>
          <cell r="I133">
            <v>903.88914999999997</v>
          </cell>
          <cell r="J133">
            <v>104738.92950999999</v>
          </cell>
          <cell r="K133">
            <v>0</v>
          </cell>
          <cell r="L133">
            <v>0</v>
          </cell>
          <cell r="M133">
            <v>0</v>
          </cell>
          <cell r="N133">
            <v>0</v>
          </cell>
          <cell r="O133">
            <v>847.28497540879994</v>
          </cell>
          <cell r="P133">
            <v>0</v>
          </cell>
          <cell r="Q133">
            <v>0</v>
          </cell>
          <cell r="R133">
            <v>3.1058700000000004</v>
          </cell>
          <cell r="S133">
            <v>0</v>
          </cell>
          <cell r="T133">
            <v>0</v>
          </cell>
          <cell r="U133">
            <v>0</v>
          </cell>
          <cell r="V133">
            <v>0</v>
          </cell>
          <cell r="W133">
            <v>0</v>
          </cell>
          <cell r="X133">
            <v>115.611</v>
          </cell>
          <cell r="Y133">
            <v>110941.39958540871</v>
          </cell>
        </row>
        <row r="134">
          <cell r="B134" t="str">
            <v>Ukraine</v>
          </cell>
          <cell r="C134">
            <v>0</v>
          </cell>
          <cell r="D134">
            <v>0</v>
          </cell>
          <cell r="E134">
            <v>16879.403539999999</v>
          </cell>
          <cell r="F134">
            <v>5.0295100000000001</v>
          </cell>
          <cell r="G134">
            <v>0</v>
          </cell>
          <cell r="H134">
            <v>0</v>
          </cell>
          <cell r="I134">
            <v>0</v>
          </cell>
          <cell r="J134">
            <v>10644.794209999998</v>
          </cell>
          <cell r="K134">
            <v>0</v>
          </cell>
          <cell r="L134">
            <v>0</v>
          </cell>
          <cell r="M134">
            <v>0</v>
          </cell>
          <cell r="N134">
            <v>0</v>
          </cell>
          <cell r="O134">
            <v>4065.7172407609892</v>
          </cell>
          <cell r="P134">
            <v>0</v>
          </cell>
          <cell r="Q134">
            <v>0</v>
          </cell>
          <cell r="R134">
            <v>19.81934</v>
          </cell>
          <cell r="S134">
            <v>0</v>
          </cell>
          <cell r="T134">
            <v>0</v>
          </cell>
          <cell r="U134">
            <v>0</v>
          </cell>
          <cell r="V134">
            <v>0</v>
          </cell>
          <cell r="W134">
            <v>0</v>
          </cell>
          <cell r="X134">
            <v>0</v>
          </cell>
          <cell r="Y134">
            <v>31614.763840760985</v>
          </cell>
        </row>
        <row r="135">
          <cell r="B135" t="str">
            <v>Uruguay</v>
          </cell>
          <cell r="C135">
            <v>0</v>
          </cell>
          <cell r="D135">
            <v>0</v>
          </cell>
          <cell r="E135">
            <v>0</v>
          </cell>
          <cell r="F135">
            <v>0</v>
          </cell>
          <cell r="G135">
            <v>0</v>
          </cell>
          <cell r="H135">
            <v>0</v>
          </cell>
          <cell r="I135">
            <v>0</v>
          </cell>
          <cell r="J135">
            <v>0</v>
          </cell>
          <cell r="K135">
            <v>0</v>
          </cell>
          <cell r="L135">
            <v>0</v>
          </cell>
          <cell r="M135">
            <v>0</v>
          </cell>
          <cell r="N135">
            <v>0</v>
          </cell>
          <cell r="O135">
            <v>694.01274552875191</v>
          </cell>
          <cell r="P135">
            <v>0</v>
          </cell>
          <cell r="Q135">
            <v>0</v>
          </cell>
          <cell r="R135">
            <v>0</v>
          </cell>
          <cell r="S135">
            <v>0</v>
          </cell>
          <cell r="T135">
            <v>0</v>
          </cell>
          <cell r="U135">
            <v>0</v>
          </cell>
          <cell r="V135">
            <v>0</v>
          </cell>
          <cell r="W135">
            <v>0</v>
          </cell>
          <cell r="X135">
            <v>0</v>
          </cell>
          <cell r="Y135">
            <v>694.01274552875191</v>
          </cell>
        </row>
        <row r="136">
          <cell r="B136" t="str">
            <v>Uzbekistan</v>
          </cell>
          <cell r="C136">
            <v>0</v>
          </cell>
          <cell r="D136">
            <v>0</v>
          </cell>
          <cell r="E136">
            <v>0</v>
          </cell>
          <cell r="F136">
            <v>0</v>
          </cell>
          <cell r="G136">
            <v>0</v>
          </cell>
          <cell r="H136">
            <v>0</v>
          </cell>
          <cell r="I136">
            <v>0</v>
          </cell>
          <cell r="J136">
            <v>0</v>
          </cell>
          <cell r="K136">
            <v>0</v>
          </cell>
          <cell r="L136">
            <v>0</v>
          </cell>
          <cell r="M136">
            <v>0</v>
          </cell>
          <cell r="N136">
            <v>0</v>
          </cell>
          <cell r="O136">
            <v>982.16789361280394</v>
          </cell>
          <cell r="P136">
            <v>0</v>
          </cell>
          <cell r="Q136">
            <v>0</v>
          </cell>
          <cell r="R136">
            <v>0</v>
          </cell>
          <cell r="S136">
            <v>0</v>
          </cell>
          <cell r="T136">
            <v>0</v>
          </cell>
          <cell r="U136">
            <v>0</v>
          </cell>
          <cell r="V136">
            <v>0</v>
          </cell>
          <cell r="W136">
            <v>0</v>
          </cell>
          <cell r="X136">
            <v>0</v>
          </cell>
          <cell r="Y136">
            <v>982.16789361280394</v>
          </cell>
        </row>
        <row r="137">
          <cell r="B137" t="str">
            <v>Vanuatu</v>
          </cell>
          <cell r="C137">
            <v>0</v>
          </cell>
          <cell r="D137">
            <v>5.6540999999999997</v>
          </cell>
          <cell r="E137">
            <v>0</v>
          </cell>
          <cell r="F137">
            <v>0</v>
          </cell>
          <cell r="G137">
            <v>0</v>
          </cell>
          <cell r="H137">
            <v>0</v>
          </cell>
          <cell r="I137">
            <v>0</v>
          </cell>
          <cell r="J137">
            <v>859.73514999999998</v>
          </cell>
          <cell r="K137">
            <v>0</v>
          </cell>
          <cell r="L137">
            <v>0</v>
          </cell>
          <cell r="M137">
            <v>0</v>
          </cell>
          <cell r="N137">
            <v>0</v>
          </cell>
          <cell r="O137">
            <v>94.446330000000003</v>
          </cell>
          <cell r="P137">
            <v>0</v>
          </cell>
          <cell r="Q137">
            <v>0</v>
          </cell>
          <cell r="R137">
            <v>0</v>
          </cell>
          <cell r="S137">
            <v>0</v>
          </cell>
          <cell r="T137">
            <v>0</v>
          </cell>
          <cell r="U137">
            <v>0</v>
          </cell>
          <cell r="V137">
            <v>0</v>
          </cell>
          <cell r="W137">
            <v>0</v>
          </cell>
          <cell r="X137">
            <v>0</v>
          </cell>
          <cell r="Y137">
            <v>959.83557999999994</v>
          </cell>
        </row>
        <row r="138">
          <cell r="B138" t="str">
            <v>Venezuela</v>
          </cell>
          <cell r="C138">
            <v>0</v>
          </cell>
          <cell r="D138">
            <v>0</v>
          </cell>
          <cell r="E138">
            <v>0</v>
          </cell>
          <cell r="F138">
            <v>0</v>
          </cell>
          <cell r="G138">
            <v>0</v>
          </cell>
          <cell r="H138">
            <v>0</v>
          </cell>
          <cell r="I138">
            <v>0</v>
          </cell>
          <cell r="J138">
            <v>0</v>
          </cell>
          <cell r="K138">
            <v>0</v>
          </cell>
          <cell r="L138">
            <v>0</v>
          </cell>
          <cell r="M138">
            <v>0</v>
          </cell>
          <cell r="N138">
            <v>0</v>
          </cell>
          <cell r="O138">
            <v>1003.999513365466</v>
          </cell>
          <cell r="P138">
            <v>0</v>
          </cell>
          <cell r="Q138">
            <v>0</v>
          </cell>
          <cell r="R138">
            <v>0</v>
          </cell>
          <cell r="S138">
            <v>0</v>
          </cell>
          <cell r="T138">
            <v>0</v>
          </cell>
          <cell r="U138">
            <v>0</v>
          </cell>
          <cell r="V138">
            <v>0</v>
          </cell>
          <cell r="W138">
            <v>0</v>
          </cell>
          <cell r="X138">
            <v>0</v>
          </cell>
          <cell r="Y138">
            <v>1003.999513365466</v>
          </cell>
        </row>
        <row r="139">
          <cell r="B139" t="str">
            <v>Vietnam</v>
          </cell>
          <cell r="C139">
            <v>0</v>
          </cell>
          <cell r="D139">
            <v>0</v>
          </cell>
          <cell r="E139">
            <v>0</v>
          </cell>
          <cell r="F139">
            <v>2181.3562820000002</v>
          </cell>
          <cell r="G139">
            <v>0</v>
          </cell>
          <cell r="H139">
            <v>0</v>
          </cell>
          <cell r="I139">
            <v>232.79917999999998</v>
          </cell>
          <cell r="J139">
            <v>1740.14759</v>
          </cell>
          <cell r="K139">
            <v>0</v>
          </cell>
          <cell r="L139">
            <v>0</v>
          </cell>
          <cell r="M139">
            <v>1253.4159999999999</v>
          </cell>
          <cell r="N139">
            <v>0</v>
          </cell>
          <cell r="O139">
            <v>2955.2750478727403</v>
          </cell>
          <cell r="P139">
            <v>0</v>
          </cell>
          <cell r="Q139">
            <v>0</v>
          </cell>
          <cell r="R139">
            <v>0</v>
          </cell>
          <cell r="S139">
            <v>0</v>
          </cell>
          <cell r="T139">
            <v>0</v>
          </cell>
          <cell r="U139">
            <v>0</v>
          </cell>
          <cell r="V139">
            <v>802.99880000000007</v>
          </cell>
          <cell r="W139">
            <v>0</v>
          </cell>
          <cell r="X139">
            <v>0</v>
          </cell>
          <cell r="Y139">
            <v>9165.9928998727373</v>
          </cell>
        </row>
        <row r="140">
          <cell r="B140" t="str">
            <v>West Bank &amp; Gaza Strip</v>
          </cell>
          <cell r="C140">
            <v>0</v>
          </cell>
          <cell r="D140">
            <v>0</v>
          </cell>
          <cell r="E140">
            <v>8871.7977300000002</v>
          </cell>
          <cell r="F140">
            <v>0</v>
          </cell>
          <cell r="G140">
            <v>0</v>
          </cell>
          <cell r="H140">
            <v>0</v>
          </cell>
          <cell r="I140">
            <v>0</v>
          </cell>
          <cell r="J140">
            <v>10448.981809999997</v>
          </cell>
          <cell r="K140">
            <v>0</v>
          </cell>
          <cell r="L140">
            <v>0</v>
          </cell>
          <cell r="M140">
            <v>0</v>
          </cell>
          <cell r="N140">
            <v>0</v>
          </cell>
          <cell r="O140">
            <v>3347.7195389160192</v>
          </cell>
          <cell r="P140">
            <v>0</v>
          </cell>
          <cell r="Q140">
            <v>0</v>
          </cell>
          <cell r="R140">
            <v>60.245579999999997</v>
          </cell>
          <cell r="S140">
            <v>0</v>
          </cell>
          <cell r="T140">
            <v>0</v>
          </cell>
          <cell r="U140">
            <v>0</v>
          </cell>
          <cell r="V140">
            <v>0</v>
          </cell>
          <cell r="W140">
            <v>0</v>
          </cell>
          <cell r="X140">
            <v>0</v>
          </cell>
          <cell r="Y140">
            <v>22728.744658916021</v>
          </cell>
        </row>
        <row r="141">
          <cell r="B141" t="str">
            <v>West Indies, regional</v>
          </cell>
          <cell r="C141">
            <v>0</v>
          </cell>
          <cell r="D141">
            <v>0</v>
          </cell>
          <cell r="E141">
            <v>0</v>
          </cell>
          <cell r="F141">
            <v>0</v>
          </cell>
          <cell r="G141">
            <v>0</v>
          </cell>
          <cell r="H141">
            <v>0</v>
          </cell>
          <cell r="I141">
            <v>0</v>
          </cell>
          <cell r="J141">
            <v>61214.66532</v>
          </cell>
          <cell r="K141">
            <v>0</v>
          </cell>
          <cell r="L141">
            <v>0</v>
          </cell>
          <cell r="M141">
            <v>0</v>
          </cell>
          <cell r="N141">
            <v>0</v>
          </cell>
          <cell r="O141">
            <v>151.07936999999998</v>
          </cell>
          <cell r="P141">
            <v>0</v>
          </cell>
          <cell r="Q141">
            <v>0</v>
          </cell>
          <cell r="R141">
            <v>0</v>
          </cell>
          <cell r="S141">
            <v>0</v>
          </cell>
          <cell r="T141">
            <v>0</v>
          </cell>
          <cell r="U141">
            <v>0</v>
          </cell>
          <cell r="V141">
            <v>0</v>
          </cell>
          <cell r="W141">
            <v>0</v>
          </cell>
          <cell r="X141">
            <v>0</v>
          </cell>
          <cell r="Y141">
            <v>61365.744690000007</v>
          </cell>
        </row>
        <row r="142">
          <cell r="B142" t="str">
            <v>Yemen</v>
          </cell>
          <cell r="C142">
            <v>0</v>
          </cell>
          <cell r="D142">
            <v>26.76989</v>
          </cell>
          <cell r="E142">
            <v>2930.66</v>
          </cell>
          <cell r="F142">
            <v>0</v>
          </cell>
          <cell r="G142">
            <v>0</v>
          </cell>
          <cell r="H142">
            <v>0</v>
          </cell>
          <cell r="I142">
            <v>0</v>
          </cell>
          <cell r="J142">
            <v>122423.06990000003</v>
          </cell>
          <cell r="K142">
            <v>0</v>
          </cell>
          <cell r="L142">
            <v>0</v>
          </cell>
          <cell r="M142">
            <v>0</v>
          </cell>
          <cell r="N142">
            <v>0</v>
          </cell>
          <cell r="O142">
            <v>1211.9902547184902</v>
          </cell>
          <cell r="P142">
            <v>0</v>
          </cell>
          <cell r="Q142">
            <v>0</v>
          </cell>
          <cell r="R142">
            <v>7.4482600000000003</v>
          </cell>
          <cell r="S142">
            <v>0</v>
          </cell>
          <cell r="T142">
            <v>0</v>
          </cell>
          <cell r="U142">
            <v>0</v>
          </cell>
          <cell r="V142">
            <v>0</v>
          </cell>
          <cell r="W142">
            <v>250</v>
          </cell>
          <cell r="X142">
            <v>0</v>
          </cell>
          <cell r="Y142">
            <v>126849.93830471851</v>
          </cell>
        </row>
        <row r="143">
          <cell r="B143" t="str">
            <v>Zambia</v>
          </cell>
          <cell r="C143">
            <v>0</v>
          </cell>
          <cell r="D143">
            <v>114.08474</v>
          </cell>
          <cell r="E143">
            <v>0</v>
          </cell>
          <cell r="F143">
            <v>39.121369999999999</v>
          </cell>
          <cell r="G143">
            <v>0</v>
          </cell>
          <cell r="H143">
            <v>0</v>
          </cell>
          <cell r="I143">
            <v>82.402500000000003</v>
          </cell>
          <cell r="J143">
            <v>56647.945719999996</v>
          </cell>
          <cell r="K143">
            <v>0</v>
          </cell>
          <cell r="L143">
            <v>0</v>
          </cell>
          <cell r="M143">
            <v>0</v>
          </cell>
          <cell r="N143">
            <v>0</v>
          </cell>
          <cell r="O143">
            <v>659.06842185590199</v>
          </cell>
          <cell r="P143">
            <v>0</v>
          </cell>
          <cell r="Q143">
            <v>0</v>
          </cell>
          <cell r="R143">
            <v>0</v>
          </cell>
          <cell r="S143">
            <v>0</v>
          </cell>
          <cell r="T143">
            <v>0</v>
          </cell>
          <cell r="U143">
            <v>0</v>
          </cell>
          <cell r="V143">
            <v>0</v>
          </cell>
          <cell r="W143">
            <v>300</v>
          </cell>
          <cell r="X143">
            <v>0</v>
          </cell>
          <cell r="Y143">
            <v>57842.622751855895</v>
          </cell>
        </row>
        <row r="144">
          <cell r="B144" t="str">
            <v>Zimbabwe</v>
          </cell>
          <cell r="C144">
            <v>0</v>
          </cell>
          <cell r="D144">
            <v>0</v>
          </cell>
          <cell r="E144">
            <v>0</v>
          </cell>
          <cell r="F144">
            <v>0</v>
          </cell>
          <cell r="G144">
            <v>0</v>
          </cell>
          <cell r="H144">
            <v>0</v>
          </cell>
          <cell r="I144">
            <v>26.2715</v>
          </cell>
          <cell r="J144">
            <v>97763.56151</v>
          </cell>
          <cell r="K144">
            <v>0</v>
          </cell>
          <cell r="L144">
            <v>0</v>
          </cell>
          <cell r="M144">
            <v>0</v>
          </cell>
          <cell r="N144">
            <v>0</v>
          </cell>
          <cell r="O144">
            <v>1856.3501915945403</v>
          </cell>
          <cell r="P144">
            <v>0</v>
          </cell>
          <cell r="Q144">
            <v>0</v>
          </cell>
          <cell r="R144">
            <v>96.810869999999994</v>
          </cell>
          <cell r="S144">
            <v>0</v>
          </cell>
          <cell r="T144">
            <v>0</v>
          </cell>
          <cell r="U144">
            <v>0</v>
          </cell>
          <cell r="V144">
            <v>0</v>
          </cell>
          <cell r="W144">
            <v>0</v>
          </cell>
          <cell r="X144">
            <v>0</v>
          </cell>
          <cell r="Y144">
            <v>99742.994071594541</v>
          </cell>
        </row>
        <row r="145">
          <cell r="B145" t="str">
            <v>Total</v>
          </cell>
          <cell r="C145">
            <v>23653.232133106299</v>
          </cell>
          <cell r="D145">
            <v>1848.3782200000001</v>
          </cell>
          <cell r="E145">
            <v>483316.78207237099</v>
          </cell>
          <cell r="F145">
            <v>376467.83304390055</v>
          </cell>
          <cell r="G145">
            <v>1070.836</v>
          </cell>
          <cell r="H145">
            <v>28265</v>
          </cell>
          <cell r="I145">
            <v>53671.089910000039</v>
          </cell>
          <cell r="J145">
            <v>6372217.3411299987</v>
          </cell>
          <cell r="K145">
            <v>15792.81883</v>
          </cell>
          <cell r="L145">
            <v>151221.89999999997</v>
          </cell>
          <cell r="M145">
            <v>33667.622190000002</v>
          </cell>
          <cell r="N145">
            <v>2248.8535499999998</v>
          </cell>
          <cell r="O145">
            <v>479624.56131102412</v>
          </cell>
          <cell r="P145">
            <v>89586.000000000015</v>
          </cell>
          <cell r="Q145">
            <v>916.65139999999997</v>
          </cell>
          <cell r="R145">
            <v>8842.1460600000009</v>
          </cell>
          <cell r="S145">
            <v>359631.47037000011</v>
          </cell>
          <cell r="T145">
            <v>5110.7765523422913</v>
          </cell>
          <cell r="U145">
            <v>55.335000000000001</v>
          </cell>
          <cell r="V145">
            <v>37518.589319999985</v>
          </cell>
          <cell r="W145">
            <v>11800.133439999998</v>
          </cell>
          <cell r="X145">
            <v>1082.5</v>
          </cell>
          <cell r="Y145">
            <v>8537609.8505327422</v>
          </cell>
        </row>
      </sheetData>
      <sheetData sheetId="19"/>
      <sheetData sheetId="20"/>
      <sheetData sheetId="21">
        <row r="5">
          <cell r="A5" t="str">
            <v>Afghanistan</v>
          </cell>
        </row>
        <row r="6">
          <cell r="A6" t="str">
            <v>Albania</v>
          </cell>
        </row>
        <row r="7">
          <cell r="A7" t="str">
            <v>Algeria</v>
          </cell>
        </row>
        <row r="8">
          <cell r="A8" t="str">
            <v>Angola</v>
          </cell>
        </row>
        <row r="9">
          <cell r="A9" t="str">
            <v>Antigua and Barbuda</v>
          </cell>
        </row>
        <row r="10">
          <cell r="A10" t="str">
            <v>Argentina</v>
          </cell>
        </row>
        <row r="11">
          <cell r="A11" t="str">
            <v>Armenia</v>
          </cell>
        </row>
        <row r="12">
          <cell r="A12" t="str">
            <v>Azerbaijan</v>
          </cell>
        </row>
        <row r="13">
          <cell r="A13" t="str">
            <v>Bangladesh</v>
          </cell>
        </row>
        <row r="14">
          <cell r="A14" t="str">
            <v>Belarus</v>
          </cell>
        </row>
        <row r="15">
          <cell r="A15" t="str">
            <v>Belize</v>
          </cell>
        </row>
        <row r="16">
          <cell r="A16" t="str">
            <v>Bhutan</v>
          </cell>
        </row>
        <row r="17">
          <cell r="A17" t="str">
            <v>Bolivia</v>
          </cell>
        </row>
        <row r="18">
          <cell r="A18" t="str">
            <v>Bosnia-Herzegovina</v>
          </cell>
        </row>
        <row r="19">
          <cell r="A19" t="str">
            <v>Botswana</v>
          </cell>
        </row>
        <row r="20">
          <cell r="A20" t="str">
            <v>Brazil</v>
          </cell>
        </row>
        <row r="21">
          <cell r="A21" t="str">
            <v>Burkina Faso</v>
          </cell>
        </row>
        <row r="22">
          <cell r="A22" t="str">
            <v>Burma</v>
          </cell>
        </row>
        <row r="23">
          <cell r="A23" t="str">
            <v>Burundi</v>
          </cell>
        </row>
        <row r="24">
          <cell r="A24" t="str">
            <v>Cambodia</v>
          </cell>
        </row>
        <row r="25">
          <cell r="A25" t="str">
            <v>Cameroon</v>
          </cell>
        </row>
        <row r="26">
          <cell r="A26" t="str">
            <v>Cape Verde</v>
          </cell>
        </row>
        <row r="27">
          <cell r="A27" t="str">
            <v>Central African Rep.</v>
          </cell>
        </row>
        <row r="28">
          <cell r="A28" t="str">
            <v>Chile</v>
          </cell>
        </row>
        <row r="29">
          <cell r="A29" t="str">
            <v>China</v>
          </cell>
        </row>
        <row r="30">
          <cell r="A30" t="str">
            <v>Colombia</v>
          </cell>
        </row>
        <row r="31">
          <cell r="A31" t="str">
            <v>Comoros</v>
          </cell>
        </row>
        <row r="32">
          <cell r="A32" t="str">
            <v>Congo, Dem. Rep.</v>
          </cell>
        </row>
        <row r="33">
          <cell r="A33" t="str">
            <v>Congo, Rep.</v>
          </cell>
        </row>
        <row r="34">
          <cell r="A34" t="str">
            <v>Costa Rica</v>
          </cell>
        </row>
        <row r="35">
          <cell r="A35" t="str">
            <v>Cote d'Ivoire</v>
          </cell>
        </row>
        <row r="36">
          <cell r="A36" t="str">
            <v>Cuba</v>
          </cell>
        </row>
        <row r="37">
          <cell r="A37" t="str">
            <v>Dominica</v>
          </cell>
        </row>
        <row r="38">
          <cell r="A38" t="str">
            <v>Dominican Republic</v>
          </cell>
        </row>
        <row r="39">
          <cell r="A39" t="str">
            <v>Ecuador</v>
          </cell>
        </row>
        <row r="40">
          <cell r="A40" t="str">
            <v>Egypt</v>
          </cell>
        </row>
        <row r="41">
          <cell r="A41" t="str">
            <v>El Salvador</v>
          </cell>
        </row>
        <row r="42">
          <cell r="A42" t="str">
            <v>Eritrea</v>
          </cell>
        </row>
        <row r="43">
          <cell r="A43" t="str">
            <v>Ethiopia</v>
          </cell>
        </row>
        <row r="44">
          <cell r="A44" t="str">
            <v>Fiji</v>
          </cell>
        </row>
        <row r="45">
          <cell r="A45" t="str">
            <v>Former Yugoslav Rep. of Macedonia</v>
          </cell>
        </row>
        <row r="46">
          <cell r="A46" t="str">
            <v>Gabon</v>
          </cell>
        </row>
        <row r="47">
          <cell r="A47" t="str">
            <v>Gambia</v>
          </cell>
        </row>
        <row r="48">
          <cell r="A48" t="str">
            <v>Georgia</v>
          </cell>
        </row>
        <row r="49">
          <cell r="A49" t="str">
            <v>Ghana</v>
          </cell>
        </row>
        <row r="50">
          <cell r="A50" t="str">
            <v>Grenada</v>
          </cell>
        </row>
        <row r="51">
          <cell r="A51" t="str">
            <v>Guatemala</v>
          </cell>
        </row>
        <row r="52">
          <cell r="A52" t="str">
            <v>Guinea</v>
          </cell>
        </row>
        <row r="53">
          <cell r="A53" t="str">
            <v>Guinea-Bissau</v>
          </cell>
        </row>
        <row r="54">
          <cell r="A54" t="str">
            <v>Guyana</v>
          </cell>
        </row>
        <row r="55">
          <cell r="A55" t="str">
            <v>Haiti</v>
          </cell>
        </row>
        <row r="56">
          <cell r="A56" t="str">
            <v>Honduras</v>
          </cell>
        </row>
        <row r="57">
          <cell r="A57" t="str">
            <v>India</v>
          </cell>
        </row>
        <row r="58">
          <cell r="A58" t="str">
            <v>Indonesia</v>
          </cell>
        </row>
        <row r="59">
          <cell r="A59" t="str">
            <v>Iran</v>
          </cell>
        </row>
        <row r="60">
          <cell r="A60" t="str">
            <v>Iraq</v>
          </cell>
        </row>
        <row r="61">
          <cell r="A61" t="str">
            <v>Jamaica</v>
          </cell>
        </row>
        <row r="62">
          <cell r="A62" t="str">
            <v>Jordan</v>
          </cell>
        </row>
        <row r="63">
          <cell r="A63" t="str">
            <v>Kazakhstan</v>
          </cell>
        </row>
        <row r="64">
          <cell r="A64" t="str">
            <v>Kenya</v>
          </cell>
        </row>
        <row r="65">
          <cell r="A65" t="str">
            <v>Kiribati</v>
          </cell>
        </row>
        <row r="66">
          <cell r="A66" t="str">
            <v>Korea, Dem. Rep.</v>
          </cell>
        </row>
        <row r="67">
          <cell r="A67" t="str">
            <v>Kosovo</v>
          </cell>
        </row>
        <row r="68">
          <cell r="A68" t="str">
            <v>Kyrgyz Republic</v>
          </cell>
        </row>
        <row r="69">
          <cell r="A69" t="str">
            <v>Laos</v>
          </cell>
        </row>
        <row r="70">
          <cell r="A70" t="str">
            <v>Lebanon</v>
          </cell>
        </row>
        <row r="71">
          <cell r="A71" t="str">
            <v>Lesotho</v>
          </cell>
        </row>
        <row r="72">
          <cell r="A72" t="str">
            <v>Liberia</v>
          </cell>
        </row>
        <row r="73">
          <cell r="A73" t="str">
            <v>Libya</v>
          </cell>
        </row>
        <row r="74">
          <cell r="A74" t="str">
            <v>Madagascar</v>
          </cell>
        </row>
        <row r="75">
          <cell r="A75" t="str">
            <v>Malawi</v>
          </cell>
        </row>
        <row r="76">
          <cell r="A76" t="str">
            <v>Malaysia</v>
          </cell>
        </row>
        <row r="77">
          <cell r="A77" t="str">
            <v>Maldives</v>
          </cell>
        </row>
        <row r="78">
          <cell r="A78" t="str">
            <v>Mali</v>
          </cell>
        </row>
        <row r="79">
          <cell r="A79" t="str">
            <v>Mauritius</v>
          </cell>
        </row>
        <row r="80">
          <cell r="A80" t="str">
            <v>Mexico</v>
          </cell>
        </row>
        <row r="81">
          <cell r="A81" t="str">
            <v>Moldova</v>
          </cell>
        </row>
        <row r="82">
          <cell r="A82" t="str">
            <v>Mongolia</v>
          </cell>
        </row>
        <row r="83">
          <cell r="A83" t="str">
            <v>Montenegro</v>
          </cell>
        </row>
        <row r="84">
          <cell r="A84" t="str">
            <v>Montserrat</v>
          </cell>
        </row>
        <row r="85">
          <cell r="A85" t="str">
            <v>Morocco</v>
          </cell>
        </row>
        <row r="86">
          <cell r="A86" t="str">
            <v>Mozambique</v>
          </cell>
        </row>
        <row r="87">
          <cell r="A87" t="str">
            <v>Namibia</v>
          </cell>
        </row>
        <row r="88">
          <cell r="A88" t="str">
            <v>Nepal</v>
          </cell>
        </row>
        <row r="89">
          <cell r="A89" t="str">
            <v>Nicaragua</v>
          </cell>
        </row>
        <row r="90">
          <cell r="A90" t="str">
            <v>Nigeria</v>
          </cell>
        </row>
        <row r="91">
          <cell r="A91" t="str">
            <v>Pakistan</v>
          </cell>
        </row>
        <row r="92">
          <cell r="A92" t="str">
            <v>Panama</v>
          </cell>
        </row>
        <row r="93">
          <cell r="A93" t="str">
            <v>Papua New Guinea</v>
          </cell>
        </row>
        <row r="94">
          <cell r="A94" t="str">
            <v>Paraguay</v>
          </cell>
        </row>
        <row r="95">
          <cell r="A95" t="str">
            <v>Peru</v>
          </cell>
        </row>
        <row r="96">
          <cell r="A96" t="str">
            <v>Philippines</v>
          </cell>
        </row>
        <row r="97">
          <cell r="A97" t="str">
            <v>Rwanda</v>
          </cell>
        </row>
        <row r="98">
          <cell r="A98" t="str">
            <v>Sao Tome &amp; Principe</v>
          </cell>
        </row>
        <row r="99">
          <cell r="A99" t="str">
            <v>Senegal</v>
          </cell>
        </row>
        <row r="100">
          <cell r="A100" t="str">
            <v>Serbia</v>
          </cell>
        </row>
        <row r="101">
          <cell r="A101" t="str">
            <v>Seychelles</v>
          </cell>
        </row>
        <row r="102">
          <cell r="A102" t="str">
            <v>Sierra Leone</v>
          </cell>
        </row>
        <row r="103">
          <cell r="A103" t="str">
            <v>Solomon Islands</v>
          </cell>
        </row>
        <row r="104">
          <cell r="A104" t="str">
            <v>Somalia</v>
          </cell>
        </row>
        <row r="105">
          <cell r="A105" t="str">
            <v>South Africa</v>
          </cell>
        </row>
        <row r="106">
          <cell r="A106" t="str">
            <v>South Sudan</v>
          </cell>
        </row>
        <row r="107">
          <cell r="A107" t="str">
            <v>Sri Lanka</v>
          </cell>
        </row>
        <row r="108">
          <cell r="A108" t="str">
            <v>St. Helena</v>
          </cell>
        </row>
        <row r="109">
          <cell r="A109" t="str">
            <v>St. Lucia</v>
          </cell>
        </row>
        <row r="110">
          <cell r="A110" t="str">
            <v>St.Vincent &amp; Grenadines</v>
          </cell>
        </row>
        <row r="111">
          <cell r="A111" t="str">
            <v>Sudan</v>
          </cell>
        </row>
        <row r="112">
          <cell r="A112" t="str">
            <v>Swaziland</v>
          </cell>
        </row>
        <row r="113">
          <cell r="A113" t="str">
            <v>Syria</v>
          </cell>
        </row>
        <row r="114">
          <cell r="A114" t="str">
            <v>Tajikistan</v>
          </cell>
        </row>
        <row r="115">
          <cell r="A115" t="str">
            <v>Tanzania</v>
          </cell>
        </row>
        <row r="116">
          <cell r="A116" t="str">
            <v>Thailand</v>
          </cell>
        </row>
        <row r="117">
          <cell r="A117" t="str">
            <v>Timor-Leste</v>
          </cell>
        </row>
        <row r="118">
          <cell r="A118" t="str">
            <v>Tunisia</v>
          </cell>
        </row>
        <row r="119">
          <cell r="A119" t="str">
            <v>Turkey</v>
          </cell>
        </row>
        <row r="120">
          <cell r="A120" t="str">
            <v>Turkmenistan</v>
          </cell>
        </row>
        <row r="121">
          <cell r="A121" t="str">
            <v>Uganda</v>
          </cell>
        </row>
        <row r="122">
          <cell r="A122" t="str">
            <v>Ukraine</v>
          </cell>
        </row>
        <row r="123">
          <cell r="A123" t="str">
            <v>Uruguay</v>
          </cell>
        </row>
        <row r="124">
          <cell r="A124" t="str">
            <v>Uzbekistan</v>
          </cell>
        </row>
        <row r="125">
          <cell r="A125" t="str">
            <v>Vanuatu</v>
          </cell>
        </row>
        <row r="126">
          <cell r="A126" t="str">
            <v>Venezuela</v>
          </cell>
        </row>
        <row r="127">
          <cell r="A127" t="str">
            <v>Vietnam</v>
          </cell>
        </row>
        <row r="128">
          <cell r="A128" t="str">
            <v>West Bank &amp; Gaza Strip</v>
          </cell>
        </row>
        <row r="129">
          <cell r="A129" t="str">
            <v>Yemen</v>
          </cell>
        </row>
        <row r="130">
          <cell r="A130" t="str">
            <v>Zambia</v>
          </cell>
        </row>
        <row r="131">
          <cell r="A131" t="str">
            <v>Zimbabwe</v>
          </cell>
        </row>
      </sheetData>
      <sheetData sheetId="22">
        <row r="5">
          <cell r="B5" t="str">
            <v>Afghanistan</v>
          </cell>
          <cell r="C5">
            <v>10241.91897595155</v>
          </cell>
          <cell r="D5">
            <v>6.4906417328432844E-3</v>
          </cell>
          <cell r="E5">
            <v>175300.17813000001</v>
          </cell>
          <cell r="F5">
            <v>6.8724922556990961E-2</v>
          </cell>
          <cell r="G5">
            <v>24474.221569999994</v>
          </cell>
          <cell r="H5">
            <v>1.5306898099138039E-2</v>
          </cell>
          <cell r="I5">
            <v>24601.264489999998</v>
          </cell>
          <cell r="J5">
            <v>1.1204789912604944E-2</v>
          </cell>
          <cell r="K5">
            <v>700.43226000000004</v>
          </cell>
          <cell r="L5">
            <v>1.1424979248155927E-3</v>
          </cell>
        </row>
        <row r="6">
          <cell r="B6" t="str">
            <v>Albania</v>
          </cell>
          <cell r="C6">
            <v>249.295584110444</v>
          </cell>
          <cell r="D6">
            <v>1.5798683096792014E-4</v>
          </cell>
          <cell r="E6">
            <v>0</v>
          </cell>
          <cell r="F6">
            <v>0</v>
          </cell>
          <cell r="G6">
            <v>42.356570000000005</v>
          </cell>
          <cell r="H6">
            <v>2.6491044831176123E-5</v>
          </cell>
          <cell r="I6">
            <v>76.655149999999992</v>
          </cell>
          <cell r="J6">
            <v>3.4913036759486455E-5</v>
          </cell>
          <cell r="K6">
            <v>0</v>
          </cell>
          <cell r="L6">
            <v>0</v>
          </cell>
        </row>
        <row r="7">
          <cell r="B7" t="str">
            <v>Algeria</v>
          </cell>
          <cell r="C7">
            <v>1118.3047394135012</v>
          </cell>
          <cell r="D7">
            <v>7.087065840607605E-4</v>
          </cell>
          <cell r="E7">
            <v>500.96100000000001</v>
          </cell>
          <cell r="F7">
            <v>1.9639743836164888E-4</v>
          </cell>
          <cell r="G7">
            <v>1604.2229300000001</v>
          </cell>
          <cell r="H7">
            <v>1.0033282099525694E-3</v>
          </cell>
          <cell r="I7">
            <v>28.765000000000001</v>
          </cell>
          <cell r="J7">
            <v>1.3101187622574975E-5</v>
          </cell>
          <cell r="K7">
            <v>0</v>
          </cell>
          <cell r="L7">
            <v>0</v>
          </cell>
        </row>
        <row r="8">
          <cell r="B8" t="str">
            <v>Angola</v>
          </cell>
          <cell r="C8">
            <v>-2.8051699999999999</v>
          </cell>
          <cell r="D8">
            <v>-1.7777287159243902E-6</v>
          </cell>
          <cell r="E8">
            <v>0</v>
          </cell>
          <cell r="F8">
            <v>0</v>
          </cell>
          <cell r="G8">
            <v>223.21527</v>
          </cell>
          <cell r="H8">
            <v>1.3960539591787252E-4</v>
          </cell>
          <cell r="I8">
            <v>94.418639999999996</v>
          </cell>
          <cell r="J8">
            <v>4.3003522256504862E-5</v>
          </cell>
          <cell r="K8">
            <v>75.944500000000005</v>
          </cell>
          <cell r="L8">
            <v>1.2387555314936205E-4</v>
          </cell>
        </row>
        <row r="9">
          <cell r="B9" t="str">
            <v>Antigua and Barbuda</v>
          </cell>
          <cell r="C9">
            <v>1.42374</v>
          </cell>
          <cell r="D9">
            <v>9.0227097894608571E-7</v>
          </cell>
          <cell r="E9">
            <v>0</v>
          </cell>
          <cell r="F9">
            <v>0</v>
          </cell>
          <cell r="G9">
            <v>0</v>
          </cell>
          <cell r="H9">
            <v>0</v>
          </cell>
          <cell r="I9">
            <v>0</v>
          </cell>
          <cell r="J9">
            <v>0</v>
          </cell>
          <cell r="K9">
            <v>0</v>
          </cell>
          <cell r="L9">
            <v>0</v>
          </cell>
        </row>
        <row r="10">
          <cell r="B10" t="str">
            <v>Argentina</v>
          </cell>
          <cell r="C10">
            <v>827.00904816405318</v>
          </cell>
          <cell r="D10">
            <v>5.241029004482917E-4</v>
          </cell>
          <cell r="E10">
            <v>0</v>
          </cell>
          <cell r="F10">
            <v>0</v>
          </cell>
          <cell r="G10">
            <v>139.05652000000001</v>
          </cell>
          <cell r="H10">
            <v>8.6970038069355898E-5</v>
          </cell>
          <cell r="I10">
            <v>2.5390199999999998</v>
          </cell>
          <cell r="J10">
            <v>1.1564115208576502E-6</v>
          </cell>
          <cell r="K10">
            <v>39.053359999999998</v>
          </cell>
          <cell r="L10">
            <v>6.3701210388391122E-5</v>
          </cell>
        </row>
        <row r="11">
          <cell r="B11" t="str">
            <v>Armenia</v>
          </cell>
          <cell r="C11">
            <v>432.96806737461094</v>
          </cell>
          <cell r="D11">
            <v>2.7438613932493646E-4</v>
          </cell>
          <cell r="E11">
            <v>0</v>
          </cell>
          <cell r="F11">
            <v>0</v>
          </cell>
          <cell r="G11">
            <v>5.35182</v>
          </cell>
          <cell r="H11">
            <v>3.3471856561658545E-6</v>
          </cell>
          <cell r="I11">
            <v>0</v>
          </cell>
          <cell r="J11">
            <v>0</v>
          </cell>
          <cell r="K11">
            <v>0</v>
          </cell>
          <cell r="L11">
            <v>0</v>
          </cell>
        </row>
        <row r="12">
          <cell r="B12" t="str">
            <v>Azerbaijan</v>
          </cell>
          <cell r="C12">
            <v>1004.287276136214</v>
          </cell>
          <cell r="D12">
            <v>6.3644995840709661E-4</v>
          </cell>
          <cell r="E12">
            <v>0</v>
          </cell>
          <cell r="F12">
            <v>0</v>
          </cell>
          <cell r="G12">
            <v>4.0450400000000002</v>
          </cell>
          <cell r="H12">
            <v>2.5298870041625333E-6</v>
          </cell>
          <cell r="I12">
            <v>0</v>
          </cell>
          <cell r="J12">
            <v>0</v>
          </cell>
          <cell r="K12">
            <v>0</v>
          </cell>
          <cell r="L12">
            <v>0</v>
          </cell>
        </row>
        <row r="13">
          <cell r="B13" t="str">
            <v>Bangladesh</v>
          </cell>
          <cell r="C13">
            <v>7803.8923307799105</v>
          </cell>
          <cell r="D13">
            <v>4.9455838656514818E-3</v>
          </cell>
          <cell r="E13">
            <v>-974.32713999999896</v>
          </cell>
          <cell r="F13">
            <v>-3.8197654991552524E-4</v>
          </cell>
          <cell r="G13">
            <v>95323.835889999988</v>
          </cell>
          <cell r="H13">
            <v>5.9618330994262857E-2</v>
          </cell>
          <cell r="I13">
            <v>38766.629827999997</v>
          </cell>
          <cell r="J13">
            <v>1.7656488471112092E-2</v>
          </cell>
          <cell r="K13">
            <v>7620</v>
          </cell>
          <cell r="L13">
            <v>1.2429230754012982E-2</v>
          </cell>
        </row>
        <row r="14">
          <cell r="B14" t="str">
            <v>Belarus</v>
          </cell>
          <cell r="C14">
            <v>39.811120000000003</v>
          </cell>
          <cell r="D14">
            <v>2.5229619323289428E-5</v>
          </cell>
          <cell r="E14">
            <v>118.3304</v>
          </cell>
          <cell r="F14">
            <v>4.6390412507778561E-5</v>
          </cell>
          <cell r="G14">
            <v>195.91570000000002</v>
          </cell>
          <cell r="H14">
            <v>1.2253144180067579E-4</v>
          </cell>
          <cell r="I14">
            <v>38.930999999999997</v>
          </cell>
          <cell r="J14">
            <v>1.7731351828071139E-5</v>
          </cell>
          <cell r="K14">
            <v>0</v>
          </cell>
          <cell r="L14">
            <v>0</v>
          </cell>
        </row>
        <row r="15">
          <cell r="B15" t="str">
            <v>Belize</v>
          </cell>
          <cell r="C15">
            <v>112.63951999999998</v>
          </cell>
          <cell r="D15">
            <v>7.1383377567826414E-5</v>
          </cell>
          <cell r="E15">
            <v>0</v>
          </cell>
          <cell r="F15">
            <v>0</v>
          </cell>
          <cell r="G15">
            <v>60.068489999999997</v>
          </cell>
          <cell r="H15">
            <v>3.7568600609800416E-5</v>
          </cell>
          <cell r="I15">
            <v>249.91762</v>
          </cell>
          <cell r="J15">
            <v>1.1382644289266108E-4</v>
          </cell>
          <cell r="K15">
            <v>0</v>
          </cell>
          <cell r="L15">
            <v>0</v>
          </cell>
        </row>
        <row r="16">
          <cell r="B16" t="str">
            <v>Bhutan</v>
          </cell>
          <cell r="C16">
            <v>0</v>
          </cell>
          <cell r="D16">
            <v>0</v>
          </cell>
          <cell r="E16">
            <v>0</v>
          </cell>
          <cell r="F16">
            <v>0</v>
          </cell>
          <cell r="G16">
            <v>0</v>
          </cell>
          <cell r="H16">
            <v>0</v>
          </cell>
          <cell r="I16">
            <v>61.64461</v>
          </cell>
          <cell r="J16">
            <v>2.807639845404003E-5</v>
          </cell>
          <cell r="K16">
            <v>0</v>
          </cell>
          <cell r="L16">
            <v>0</v>
          </cell>
        </row>
        <row r="17">
          <cell r="B17" t="str">
            <v>Bolivia</v>
          </cell>
          <cell r="C17">
            <v>0</v>
          </cell>
          <cell r="D17">
            <v>0</v>
          </cell>
          <cell r="E17">
            <v>0</v>
          </cell>
          <cell r="F17">
            <v>0</v>
          </cell>
          <cell r="G17">
            <v>29.292159999999999</v>
          </cell>
          <cell r="H17">
            <v>1.8320178516862524E-5</v>
          </cell>
          <cell r="I17">
            <v>190.60790999999998</v>
          </cell>
          <cell r="J17">
            <v>8.6813488310686059E-5</v>
          </cell>
          <cell r="K17">
            <v>0</v>
          </cell>
          <cell r="L17">
            <v>0</v>
          </cell>
        </row>
        <row r="18">
          <cell r="B18" t="str">
            <v>Bosnia-Herzegovina</v>
          </cell>
          <cell r="C18">
            <v>380.42651887909699</v>
          </cell>
          <cell r="D18">
            <v>2.4108882773968174E-4</v>
          </cell>
          <cell r="E18">
            <v>0</v>
          </cell>
          <cell r="F18">
            <v>0</v>
          </cell>
          <cell r="G18">
            <v>176.62292000000002</v>
          </cell>
          <cell r="H18">
            <v>1.1046516967576063E-4</v>
          </cell>
          <cell r="I18">
            <v>3056.66257</v>
          </cell>
          <cell r="J18">
            <v>1.3921748593246032E-3</v>
          </cell>
          <cell r="K18">
            <v>12.066689999999999</v>
          </cell>
          <cell r="L18">
            <v>1.9682371974690405E-5</v>
          </cell>
        </row>
        <row r="19">
          <cell r="B19" t="str">
            <v>Botswana</v>
          </cell>
          <cell r="C19">
            <v>209.78535724669999</v>
          </cell>
          <cell r="D19">
            <v>1.3294789754557317E-4</v>
          </cell>
          <cell r="E19">
            <v>0</v>
          </cell>
          <cell r="F19">
            <v>0</v>
          </cell>
          <cell r="G19">
            <v>41.157350000000001</v>
          </cell>
          <cell r="H19">
            <v>2.5741017367138231E-5</v>
          </cell>
          <cell r="I19">
            <v>27.76445</v>
          </cell>
          <cell r="J19">
            <v>1.2645481268472162E-5</v>
          </cell>
          <cell r="K19">
            <v>0</v>
          </cell>
          <cell r="L19">
            <v>0</v>
          </cell>
        </row>
        <row r="20">
          <cell r="B20" t="str">
            <v>Brazil</v>
          </cell>
          <cell r="C20">
            <v>8058.5048259003197</v>
          </cell>
          <cell r="D20">
            <v>5.1069401984258625E-3</v>
          </cell>
          <cell r="E20">
            <v>30007.530269999999</v>
          </cell>
          <cell r="F20">
            <v>1.1764193373511388E-2</v>
          </cell>
          <cell r="G20">
            <v>4727.4097299999985</v>
          </cell>
          <cell r="H20">
            <v>2.9566611057686713E-3</v>
          </cell>
          <cell r="I20">
            <v>10402.702160000003</v>
          </cell>
          <cell r="J20">
            <v>4.7379715897766725E-3</v>
          </cell>
          <cell r="K20">
            <v>477.70853999999991</v>
          </cell>
          <cell r="L20">
            <v>7.7920599433367978E-4</v>
          </cell>
        </row>
        <row r="21">
          <cell r="B21" t="str">
            <v>Burkina Faso</v>
          </cell>
          <cell r="C21">
            <v>0</v>
          </cell>
          <cell r="D21">
            <v>0</v>
          </cell>
          <cell r="E21">
            <v>0</v>
          </cell>
          <cell r="F21">
            <v>0</v>
          </cell>
          <cell r="G21">
            <v>0</v>
          </cell>
          <cell r="H21">
            <v>0</v>
          </cell>
          <cell r="I21">
            <v>131.70197999999999</v>
          </cell>
          <cell r="J21">
            <v>5.9984437693190218E-5</v>
          </cell>
          <cell r="K21">
            <v>0</v>
          </cell>
          <cell r="L21">
            <v>0</v>
          </cell>
        </row>
        <row r="22">
          <cell r="B22" t="str">
            <v>Burundi</v>
          </cell>
          <cell r="C22">
            <v>189.63286000000002</v>
          </cell>
          <cell r="D22">
            <v>1.2017659560913232E-4</v>
          </cell>
          <cell r="E22">
            <v>1500</v>
          </cell>
          <cell r="F22">
            <v>5.8806205980599954E-4</v>
          </cell>
          <cell r="G22">
            <v>1237.9139</v>
          </cell>
          <cell r="H22">
            <v>7.7422776731062178E-4</v>
          </cell>
          <cell r="I22">
            <v>261.14441999999997</v>
          </cell>
          <cell r="J22">
            <v>1.1893975466742639E-4</v>
          </cell>
          <cell r="K22">
            <v>0</v>
          </cell>
          <cell r="L22">
            <v>0</v>
          </cell>
        </row>
        <row r="23">
          <cell r="B23" t="str">
            <v>Cambodia</v>
          </cell>
          <cell r="C23">
            <v>7.4892075759586296</v>
          </cell>
          <cell r="D23">
            <v>4.7461577613122019E-6</v>
          </cell>
          <cell r="E23">
            <v>0</v>
          </cell>
          <cell r="F23">
            <v>0</v>
          </cell>
          <cell r="G23">
            <v>1732.9760700000002</v>
          </cell>
          <cell r="H23">
            <v>1.0838542110875693E-3</v>
          </cell>
          <cell r="I23">
            <v>304.99359999999996</v>
          </cell>
          <cell r="J23">
            <v>1.3891112036449094E-4</v>
          </cell>
          <cell r="K23">
            <v>0</v>
          </cell>
          <cell r="L23">
            <v>0</v>
          </cell>
        </row>
        <row r="24">
          <cell r="B24" t="str">
            <v>Cameroon</v>
          </cell>
          <cell r="C24">
            <v>99.564959999999999</v>
          </cell>
          <cell r="D24">
            <v>6.3097597825394991E-5</v>
          </cell>
          <cell r="E24">
            <v>0</v>
          </cell>
          <cell r="F24">
            <v>0</v>
          </cell>
          <cell r="G24">
            <v>146.57329999999999</v>
          </cell>
          <cell r="H24">
            <v>9.1671253393592198E-5</v>
          </cell>
          <cell r="I24">
            <v>1459.0206700000001</v>
          </cell>
          <cell r="J24">
            <v>6.6451950435894482E-4</v>
          </cell>
          <cell r="K24">
            <v>0</v>
          </cell>
          <cell r="L24">
            <v>0</v>
          </cell>
        </row>
        <row r="25">
          <cell r="B25" t="str">
            <v>Cape Verde</v>
          </cell>
          <cell r="C25">
            <v>0</v>
          </cell>
          <cell r="D25">
            <v>0</v>
          </cell>
          <cell r="E25">
            <v>0</v>
          </cell>
          <cell r="F25">
            <v>0</v>
          </cell>
          <cell r="G25">
            <v>0</v>
          </cell>
          <cell r="H25">
            <v>0</v>
          </cell>
          <cell r="I25">
            <v>77.446789999999993</v>
          </cell>
          <cell r="J25">
            <v>3.5273593831258932E-5</v>
          </cell>
          <cell r="K25">
            <v>0</v>
          </cell>
          <cell r="L25">
            <v>0</v>
          </cell>
        </row>
        <row r="26">
          <cell r="B26" t="str">
            <v>Central African Rep.</v>
          </cell>
          <cell r="C26">
            <v>0</v>
          </cell>
          <cell r="D26">
            <v>0</v>
          </cell>
          <cell r="E26">
            <v>13100</v>
          </cell>
          <cell r="F26">
            <v>5.1357419889723954E-3</v>
          </cell>
          <cell r="G26">
            <v>5397.1416100000006</v>
          </cell>
          <cell r="H26">
            <v>3.3755311242321096E-3</v>
          </cell>
          <cell r="I26">
            <v>416.41958</v>
          </cell>
          <cell r="J26">
            <v>1.8966073517447834E-4</v>
          </cell>
          <cell r="K26">
            <v>0</v>
          </cell>
          <cell r="L26">
            <v>0</v>
          </cell>
        </row>
        <row r="27">
          <cell r="B27" t="str">
            <v>Chile</v>
          </cell>
          <cell r="C27">
            <v>3503.7328232990894</v>
          </cell>
          <cell r="D27">
            <v>2.2204310087822229E-3</v>
          </cell>
          <cell r="E27">
            <v>0</v>
          </cell>
          <cell r="F27">
            <v>0</v>
          </cell>
          <cell r="G27">
            <v>776.97902999999985</v>
          </cell>
          <cell r="H27">
            <v>4.8594554083613775E-4</v>
          </cell>
          <cell r="I27">
            <v>2379.4398200000001</v>
          </cell>
          <cell r="J27">
            <v>1.0837297937926656E-3</v>
          </cell>
          <cell r="K27">
            <v>63.547020000000003</v>
          </cell>
          <cell r="L27">
            <v>1.036536188070706E-4</v>
          </cell>
        </row>
        <row r="28">
          <cell r="B28" t="str">
            <v>China</v>
          </cell>
          <cell r="C28">
            <v>16448.12561898923</v>
          </cell>
          <cell r="D28">
            <v>1.042371950220799E-2</v>
          </cell>
          <cell r="E28">
            <v>31.58595</v>
          </cell>
          <cell r="F28">
            <v>1.2382999211952874E-5</v>
          </cell>
          <cell r="G28">
            <v>5349.5781300000017</v>
          </cell>
          <cell r="H28">
            <v>3.3457835247214145E-3</v>
          </cell>
          <cell r="I28">
            <v>24080.291635999973</v>
          </cell>
          <cell r="J28">
            <v>1.096750977679675E-2</v>
          </cell>
          <cell r="K28">
            <v>992.39293999999995</v>
          </cell>
          <cell r="L28">
            <v>1.618724520986005E-3</v>
          </cell>
        </row>
        <row r="29">
          <cell r="B29" t="str">
            <v>Colombia</v>
          </cell>
          <cell r="C29">
            <v>6373.0769964753845</v>
          </cell>
          <cell r="D29">
            <v>4.0388290140816619E-3</v>
          </cell>
          <cell r="E29">
            <v>14264.307785770699</v>
          </cell>
          <cell r="F29">
            <v>5.5921988121380491E-3</v>
          </cell>
          <cell r="G29">
            <v>2671.1373699999999</v>
          </cell>
          <cell r="H29">
            <v>1.6706078848901093E-3</v>
          </cell>
          <cell r="I29">
            <v>1527.7405699999999</v>
          </cell>
          <cell r="J29">
            <v>6.958183850578702E-4</v>
          </cell>
          <cell r="K29">
            <v>46.499600000000001</v>
          </cell>
          <cell r="L29">
            <v>7.5847015534029135E-5</v>
          </cell>
        </row>
        <row r="30">
          <cell r="B30" t="str">
            <v>Comoros</v>
          </cell>
          <cell r="C30">
            <v>5</v>
          </cell>
          <cell r="D30">
            <v>3.1686648508368305E-6</v>
          </cell>
          <cell r="E30">
            <v>0</v>
          </cell>
          <cell r="F30">
            <v>0</v>
          </cell>
          <cell r="G30">
            <v>0</v>
          </cell>
          <cell r="H30">
            <v>0</v>
          </cell>
          <cell r="I30">
            <v>5</v>
          </cell>
          <cell r="J30">
            <v>2.277279266917256E-6</v>
          </cell>
          <cell r="K30">
            <v>0</v>
          </cell>
          <cell r="L30">
            <v>0</v>
          </cell>
        </row>
        <row r="31">
          <cell r="B31" t="str">
            <v>Congo, Dem. Rep.</v>
          </cell>
          <cell r="C31">
            <v>552.68101999999999</v>
          </cell>
          <cell r="D31">
            <v>3.5025218435972942E-4</v>
          </cell>
          <cell r="E31">
            <v>41130.658239999997</v>
          </cell>
          <cell r="F31">
            <v>1.6124919737194002E-2</v>
          </cell>
          <cell r="G31">
            <v>62952.354770000005</v>
          </cell>
          <cell r="H31">
            <v>3.9372254468201126E-2</v>
          </cell>
          <cell r="I31">
            <v>24910.316560000003</v>
          </cell>
          <cell r="J31">
            <v>1.1345549486886718E-2</v>
          </cell>
          <cell r="K31">
            <v>0</v>
          </cell>
          <cell r="L31">
            <v>0</v>
          </cell>
        </row>
        <row r="32">
          <cell r="B32" t="str">
            <v>Congo, Rep.</v>
          </cell>
          <cell r="C32">
            <v>0</v>
          </cell>
          <cell r="D32">
            <v>0</v>
          </cell>
          <cell r="E32">
            <v>0</v>
          </cell>
          <cell r="F32">
            <v>0</v>
          </cell>
          <cell r="G32">
            <v>0</v>
          </cell>
          <cell r="H32">
            <v>0</v>
          </cell>
          <cell r="I32">
            <v>89.324250000000006</v>
          </cell>
          <cell r="J32">
            <v>4.0683252511586751E-5</v>
          </cell>
          <cell r="K32">
            <v>0</v>
          </cell>
          <cell r="L32">
            <v>0</v>
          </cell>
        </row>
        <row r="33">
          <cell r="B33" t="str">
            <v>Costa Rica</v>
          </cell>
          <cell r="C33">
            <v>120</v>
          </cell>
          <cell r="D33">
            <v>7.6047956420083931E-5</v>
          </cell>
          <cell r="E33">
            <v>212.21740000000003</v>
          </cell>
          <cell r="F33">
            <v>8.319800091378249E-5</v>
          </cell>
          <cell r="G33">
            <v>163.63360000000003</v>
          </cell>
          <cell r="H33">
            <v>1.0234126685628088E-4</v>
          </cell>
          <cell r="I33">
            <v>307.37279999999998</v>
          </cell>
          <cell r="J33">
            <v>1.3999474093086086E-4</v>
          </cell>
          <cell r="K33">
            <v>0</v>
          </cell>
          <cell r="L33">
            <v>0</v>
          </cell>
        </row>
        <row r="34">
          <cell r="B34" t="str">
            <v>Cote d'Ivoire</v>
          </cell>
          <cell r="C34">
            <v>585.48522000000003</v>
          </cell>
          <cell r="D34">
            <v>3.7104128745969376E-4</v>
          </cell>
          <cell r="E34">
            <v>0</v>
          </cell>
          <cell r="F34">
            <v>0</v>
          </cell>
          <cell r="G34">
            <v>0</v>
          </cell>
          <cell r="H34">
            <v>0</v>
          </cell>
          <cell r="I34">
            <v>0</v>
          </cell>
          <cell r="J34">
            <v>0</v>
          </cell>
          <cell r="K34">
            <v>0</v>
          </cell>
          <cell r="L34">
            <v>0</v>
          </cell>
        </row>
        <row r="35">
          <cell r="B35" t="str">
            <v>Cuba</v>
          </cell>
          <cell r="C35">
            <v>2567.7525927040506</v>
          </cell>
          <cell r="D35">
            <v>1.6272694772292927E-3</v>
          </cell>
          <cell r="E35">
            <v>0</v>
          </cell>
          <cell r="F35">
            <v>0</v>
          </cell>
          <cell r="G35">
            <v>118.65074</v>
          </cell>
          <cell r="H35">
            <v>7.420766300463473E-5</v>
          </cell>
          <cell r="I35">
            <v>1.93286</v>
          </cell>
          <cell r="J35">
            <v>8.8033240077073737E-7</v>
          </cell>
          <cell r="K35">
            <v>0</v>
          </cell>
          <cell r="L35">
            <v>0</v>
          </cell>
        </row>
        <row r="36">
          <cell r="B36" t="str">
            <v>Dominica</v>
          </cell>
          <cell r="C36">
            <v>0.2286</v>
          </cell>
          <cell r="D36">
            <v>1.4487135698025987E-7</v>
          </cell>
          <cell r="E36">
            <v>-2.5261</v>
          </cell>
          <cell r="F36">
            <v>-9.9033571285062354E-7</v>
          </cell>
          <cell r="G36">
            <v>46.703429999999997</v>
          </cell>
          <cell r="H36">
            <v>2.9209698941620992E-5</v>
          </cell>
          <cell r="I36">
            <v>0</v>
          </cell>
          <cell r="J36">
            <v>0</v>
          </cell>
          <cell r="K36">
            <v>0</v>
          </cell>
          <cell r="L36">
            <v>0</v>
          </cell>
        </row>
        <row r="37">
          <cell r="B37" t="str">
            <v>Dominican Republic</v>
          </cell>
          <cell r="C37">
            <v>0</v>
          </cell>
          <cell r="D37">
            <v>0</v>
          </cell>
          <cell r="E37">
            <v>15</v>
          </cell>
          <cell r="F37">
            <v>5.8806205980599958E-6</v>
          </cell>
          <cell r="G37">
            <v>-7.9794999999999998</v>
          </cell>
          <cell r="H37">
            <v>-4.990614023523855E-6</v>
          </cell>
          <cell r="I37">
            <v>0</v>
          </cell>
          <cell r="J37">
            <v>0</v>
          </cell>
          <cell r="K37">
            <v>0</v>
          </cell>
          <cell r="L37">
            <v>0</v>
          </cell>
        </row>
        <row r="38">
          <cell r="B38" t="str">
            <v>Ecuador</v>
          </cell>
          <cell r="C38">
            <v>11</v>
          </cell>
          <cell r="D38">
            <v>6.9710626718410256E-6</v>
          </cell>
          <cell r="E38">
            <v>0</v>
          </cell>
          <cell r="F38">
            <v>0</v>
          </cell>
          <cell r="G38">
            <v>8.0225200000000001</v>
          </cell>
          <cell r="H38">
            <v>5.0175199969923676E-6</v>
          </cell>
          <cell r="I38">
            <v>73.370769999999993</v>
          </cell>
          <cell r="J38">
            <v>3.3417146663750916E-5</v>
          </cell>
          <cell r="K38">
            <v>0</v>
          </cell>
          <cell r="L38">
            <v>0</v>
          </cell>
        </row>
        <row r="39">
          <cell r="B39" t="str">
            <v>Egypt</v>
          </cell>
          <cell r="C39">
            <v>4230.8590516968397</v>
          </cell>
          <cell r="D39">
            <v>2.6812348731913242E-3</v>
          </cell>
          <cell r="E39">
            <v>1074.9579999999999</v>
          </cell>
          <cell r="F39">
            <v>4.2142801045662505E-4</v>
          </cell>
          <cell r="G39">
            <v>3424.0987800000003</v>
          </cell>
          <cell r="H39">
            <v>2.1415320996802964E-3</v>
          </cell>
          <cell r="I39">
            <v>2749.5549099999998</v>
          </cell>
          <cell r="J39">
            <v>1.2523008779587084E-3</v>
          </cell>
          <cell r="K39">
            <v>0</v>
          </cell>
          <cell r="L39">
            <v>0</v>
          </cell>
        </row>
        <row r="40">
          <cell r="B40" t="str">
            <v>El Salvador</v>
          </cell>
          <cell r="C40">
            <v>21.42745</v>
          </cell>
          <cell r="D40">
            <v>1.3579281531612726E-5</v>
          </cell>
          <cell r="E40">
            <v>0</v>
          </cell>
          <cell r="F40">
            <v>0</v>
          </cell>
          <cell r="G40">
            <v>14.998950000000001</v>
          </cell>
          <cell r="H40">
            <v>9.3807845363911436E-6</v>
          </cell>
          <cell r="I40">
            <v>0</v>
          </cell>
          <cell r="J40">
            <v>0</v>
          </cell>
          <cell r="K40">
            <v>0</v>
          </cell>
          <cell r="L40">
            <v>0</v>
          </cell>
        </row>
        <row r="41">
          <cell r="B41" t="str">
            <v>Eritrea</v>
          </cell>
          <cell r="C41">
            <v>595.33807999999999</v>
          </cell>
          <cell r="D41">
            <v>3.7728536969213697E-4</v>
          </cell>
          <cell r="E41">
            <v>0</v>
          </cell>
          <cell r="F41">
            <v>0</v>
          </cell>
          <cell r="G41">
            <v>-1.0440000000000005</v>
          </cell>
          <cell r="H41">
            <v>-6.5294831011453171E-7</v>
          </cell>
          <cell r="I41">
            <v>0</v>
          </cell>
          <cell r="J41">
            <v>0</v>
          </cell>
          <cell r="K41">
            <v>0</v>
          </cell>
          <cell r="L41">
            <v>0</v>
          </cell>
        </row>
        <row r="42">
          <cell r="B42" t="str">
            <v>Ethiopia</v>
          </cell>
          <cell r="C42">
            <v>29191.512058336855</v>
          </cell>
          <cell r="D42">
            <v>1.8499623640406297E-2</v>
          </cell>
          <cell r="E42">
            <v>123650.41503999999</v>
          </cell>
          <cell r="F42">
            <v>4.8476078509526094E-2</v>
          </cell>
          <cell r="G42">
            <v>11992.27058</v>
          </cell>
          <cell r="H42">
            <v>7.5003187831869864E-3</v>
          </cell>
          <cell r="I42">
            <v>30652.196612000011</v>
          </cell>
          <cell r="J42">
            <v>1.3960722365995796E-2</v>
          </cell>
          <cell r="K42">
            <v>138833.15806999998</v>
          </cell>
          <cell r="L42">
            <v>0.22645529632026104</v>
          </cell>
        </row>
        <row r="43">
          <cell r="B43" t="str">
            <v>Fiji</v>
          </cell>
          <cell r="C43">
            <v>163.22662000000003</v>
          </cell>
          <cell r="D43">
            <v>1.0344209070298002E-4</v>
          </cell>
          <cell r="E43">
            <v>0</v>
          </cell>
          <cell r="F43">
            <v>0</v>
          </cell>
          <cell r="G43">
            <v>23.214019999999998</v>
          </cell>
          <cell r="H43">
            <v>1.4518730967399364E-5</v>
          </cell>
          <cell r="I43">
            <v>7.6059999999999999</v>
          </cell>
          <cell r="J43">
            <v>3.4641972208345298E-6</v>
          </cell>
          <cell r="K43">
            <v>0</v>
          </cell>
          <cell r="L43">
            <v>0</v>
          </cell>
        </row>
        <row r="44">
          <cell r="B44" t="str">
            <v>Former Yugoslav Rep. of Macedonia</v>
          </cell>
          <cell r="C44">
            <v>309.60331881652303</v>
          </cell>
          <cell r="D44">
            <v>1.9620583080726911E-4</v>
          </cell>
          <cell r="E44">
            <v>0</v>
          </cell>
          <cell r="F44">
            <v>0</v>
          </cell>
          <cell r="G44">
            <v>1529.0520800000002</v>
          </cell>
          <cell r="H44">
            <v>9.5631414915048818E-4</v>
          </cell>
          <cell r="I44">
            <v>0</v>
          </cell>
          <cell r="J44">
            <v>0</v>
          </cell>
          <cell r="K44">
            <v>0</v>
          </cell>
          <cell r="L44">
            <v>0</v>
          </cell>
        </row>
        <row r="45">
          <cell r="B45" t="str">
            <v>Gabon</v>
          </cell>
          <cell r="C45">
            <v>150</v>
          </cell>
          <cell r="D45">
            <v>9.5059945525104907E-5</v>
          </cell>
          <cell r="E45">
            <v>0</v>
          </cell>
          <cell r="F45">
            <v>0</v>
          </cell>
          <cell r="G45">
            <v>0</v>
          </cell>
          <cell r="H45">
            <v>0</v>
          </cell>
          <cell r="I45">
            <v>0</v>
          </cell>
          <cell r="J45">
            <v>0</v>
          </cell>
          <cell r="K45">
            <v>0</v>
          </cell>
          <cell r="L45">
            <v>0</v>
          </cell>
        </row>
        <row r="46">
          <cell r="B46" t="str">
            <v>Gambia</v>
          </cell>
          <cell r="C46">
            <v>5.4493600000000004</v>
          </cell>
          <cell r="D46">
            <v>3.453439098311238E-6</v>
          </cell>
          <cell r="E46">
            <v>0</v>
          </cell>
          <cell r="F46">
            <v>0</v>
          </cell>
          <cell r="G46">
            <v>31.262450000000001</v>
          </cell>
          <cell r="H46">
            <v>1.9552455840555591E-5</v>
          </cell>
          <cell r="I46">
            <v>10767.609380000002</v>
          </cell>
          <cell r="J46">
            <v>4.9041707190675549E-3</v>
          </cell>
          <cell r="K46">
            <v>0</v>
          </cell>
          <cell r="L46">
            <v>0</v>
          </cell>
        </row>
        <row r="47">
          <cell r="B47" t="str">
            <v>Georgia</v>
          </cell>
          <cell r="C47">
            <v>498.87389158674398</v>
          </cell>
          <cell r="D47">
            <v>3.1615283305421978E-4</v>
          </cell>
          <cell r="E47">
            <v>0</v>
          </cell>
          <cell r="F47">
            <v>0</v>
          </cell>
          <cell r="G47">
            <v>140.71800000000002</v>
          </cell>
          <cell r="H47">
            <v>8.8009176535150055E-5</v>
          </cell>
          <cell r="I47">
            <v>122.24680000000001</v>
          </cell>
          <cell r="J47">
            <v>5.5678020617396087E-5</v>
          </cell>
          <cell r="K47">
            <v>0</v>
          </cell>
          <cell r="L47">
            <v>0</v>
          </cell>
        </row>
        <row r="48">
          <cell r="B48" t="str">
            <v>Ghana</v>
          </cell>
          <cell r="C48">
            <v>1791.6665560471602</v>
          </cell>
          <cell r="D48">
            <v>1.1354381681133025E-3</v>
          </cell>
          <cell r="E48">
            <v>367.92612000000003</v>
          </cell>
          <cell r="F48">
            <v>1.4424226132241959E-4</v>
          </cell>
          <cell r="G48">
            <v>8641.7408300000006</v>
          </cell>
          <cell r="H48">
            <v>5.4047989189619254E-3</v>
          </cell>
          <cell r="I48">
            <v>31592.196220000009</v>
          </cell>
          <cell r="J48">
            <v>1.4388850689637545E-2</v>
          </cell>
          <cell r="K48">
            <v>15753.637130000003</v>
          </cell>
          <cell r="L48">
            <v>2.5696271798393278E-2</v>
          </cell>
        </row>
        <row r="49">
          <cell r="B49" t="str">
            <v>Grenada</v>
          </cell>
          <cell r="C49">
            <v>0.27015</v>
          </cell>
          <cell r="D49">
            <v>1.7120296189071395E-7</v>
          </cell>
          <cell r="E49">
            <v>0</v>
          </cell>
          <cell r="F49">
            <v>0</v>
          </cell>
          <cell r="G49">
            <v>0</v>
          </cell>
          <cell r="H49">
            <v>0</v>
          </cell>
          <cell r="I49">
            <v>0</v>
          </cell>
          <cell r="J49">
            <v>0</v>
          </cell>
          <cell r="K49">
            <v>0</v>
          </cell>
          <cell r="L49">
            <v>0</v>
          </cell>
        </row>
        <row r="50">
          <cell r="B50" t="str">
            <v>Guatemala</v>
          </cell>
          <cell r="C50">
            <v>641.34</v>
          </cell>
          <cell r="D50">
            <v>4.0643830308713857E-4</v>
          </cell>
          <cell r="E50">
            <v>217.14762000000002</v>
          </cell>
          <cell r="F50">
            <v>8.513085113278031E-5</v>
          </cell>
          <cell r="G50">
            <v>100.71764</v>
          </cell>
          <cell r="H50">
            <v>6.2991774747819684E-5</v>
          </cell>
          <cell r="I50">
            <v>140.89357000000001</v>
          </cell>
          <cell r="J50">
            <v>6.4170801160591025E-5</v>
          </cell>
          <cell r="K50">
            <v>0</v>
          </cell>
          <cell r="L50">
            <v>0</v>
          </cell>
        </row>
        <row r="51">
          <cell r="B51" t="str">
            <v>Guinea</v>
          </cell>
          <cell r="C51">
            <v>30.96125</v>
          </cell>
          <cell r="D51">
            <v>1.962116492259436E-5</v>
          </cell>
          <cell r="E51">
            <v>0</v>
          </cell>
          <cell r="F51">
            <v>0</v>
          </cell>
          <cell r="G51">
            <v>0</v>
          </cell>
          <cell r="H51">
            <v>0</v>
          </cell>
          <cell r="I51">
            <v>79.795500000000004</v>
          </cell>
          <cell r="J51">
            <v>3.6343327548659183E-5</v>
          </cell>
          <cell r="K51">
            <v>0</v>
          </cell>
          <cell r="L51">
            <v>0</v>
          </cell>
        </row>
        <row r="52">
          <cell r="B52" t="str">
            <v>Guinea-Bissau</v>
          </cell>
          <cell r="C52">
            <v>22.02</v>
          </cell>
          <cell r="D52">
            <v>1.3954800003085399E-5</v>
          </cell>
          <cell r="E52">
            <v>0</v>
          </cell>
          <cell r="F52">
            <v>0</v>
          </cell>
          <cell r="G52">
            <v>0</v>
          </cell>
          <cell r="H52">
            <v>0</v>
          </cell>
          <cell r="I52">
            <v>0</v>
          </cell>
          <cell r="J52">
            <v>0</v>
          </cell>
          <cell r="K52">
            <v>0</v>
          </cell>
          <cell r="L52">
            <v>0</v>
          </cell>
        </row>
        <row r="53">
          <cell r="B53" t="str">
            <v>Guyana</v>
          </cell>
          <cell r="C53">
            <v>34.775040000000004</v>
          </cell>
          <cell r="D53">
            <v>2.2038089386888965E-5</v>
          </cell>
          <cell r="E53">
            <v>0</v>
          </cell>
          <cell r="F53">
            <v>0</v>
          </cell>
          <cell r="G53">
            <v>78.126820000000009</v>
          </cell>
          <cell r="H53">
            <v>4.886281139235842E-5</v>
          </cell>
          <cell r="I53">
            <v>544.93777</v>
          </cell>
          <cell r="J53">
            <v>2.4819509707622487E-4</v>
          </cell>
          <cell r="K53">
            <v>0</v>
          </cell>
          <cell r="L53">
            <v>0</v>
          </cell>
        </row>
        <row r="54">
          <cell r="B54" t="str">
            <v>Haiti</v>
          </cell>
          <cell r="C54">
            <v>68.837590000000006</v>
          </cell>
          <cell r="D54">
            <v>4.362465036986338E-5</v>
          </cell>
          <cell r="E54">
            <v>4906.05854</v>
          </cell>
          <cell r="F54">
            <v>1.9233779270408098E-3</v>
          </cell>
          <cell r="G54">
            <v>753.57898</v>
          </cell>
          <cell r="H54">
            <v>4.7131046123451376E-4</v>
          </cell>
          <cell r="I54">
            <v>267.89625000000001</v>
          </cell>
          <cell r="J54">
            <v>1.2201491516197638E-4</v>
          </cell>
          <cell r="K54">
            <v>0</v>
          </cell>
          <cell r="L54">
            <v>0</v>
          </cell>
        </row>
        <row r="55">
          <cell r="B55" t="str">
            <v>Honduras</v>
          </cell>
          <cell r="C55">
            <v>25.82274</v>
          </cell>
          <cell r="D55">
            <v>1.6364721718059648E-5</v>
          </cell>
          <cell r="E55">
            <v>0</v>
          </cell>
          <cell r="F55">
            <v>0</v>
          </cell>
          <cell r="G55">
            <v>65.971770000000006</v>
          </cell>
          <cell r="H55">
            <v>4.1260685571613559E-5</v>
          </cell>
          <cell r="I55">
            <v>83.884569999999997</v>
          </cell>
          <cell r="J55">
            <v>3.8205718415053851E-5</v>
          </cell>
          <cell r="K55">
            <v>0</v>
          </cell>
          <cell r="L55">
            <v>0</v>
          </cell>
        </row>
        <row r="56">
          <cell r="B56" t="str">
            <v>India</v>
          </cell>
          <cell r="C56">
            <v>19710.111090227194</v>
          </cell>
          <cell r="D56">
            <v>1.2490947243538421E-2</v>
          </cell>
          <cell r="E56">
            <v>-1748.0036200000002</v>
          </cell>
          <cell r="F56">
            <v>-6.8528973955036252E-4</v>
          </cell>
          <cell r="G56">
            <v>9966.234629999999</v>
          </cell>
          <cell r="H56">
            <v>6.2331763025511707E-3</v>
          </cell>
          <cell r="I56">
            <v>64211.463126000039</v>
          </cell>
          <cell r="J56">
            <v>2.9245486735052357E-2</v>
          </cell>
          <cell r="K56">
            <v>480.58221000000003</v>
          </cell>
          <cell r="L56">
            <v>7.8389333128130244E-4</v>
          </cell>
        </row>
        <row r="57">
          <cell r="B57" t="str">
            <v>Indonesia</v>
          </cell>
          <cell r="C57">
            <v>2914.6247604353698</v>
          </cell>
          <cell r="D57">
            <v>1.8470938063540547E-3</v>
          </cell>
          <cell r="E57">
            <v>500.61054000000001</v>
          </cell>
          <cell r="F57">
            <v>1.9626004354199582E-4</v>
          </cell>
          <cell r="G57">
            <v>5940.4500999999991</v>
          </cell>
          <cell r="H57">
            <v>3.7153322357420492E-3</v>
          </cell>
          <cell r="I57">
            <v>8093.6076779999967</v>
          </cell>
          <cell r="J57">
            <v>3.6862809919343416E-3</v>
          </cell>
          <cell r="K57">
            <v>0</v>
          </cell>
          <cell r="L57">
            <v>0</v>
          </cell>
        </row>
        <row r="58">
          <cell r="B58" t="str">
            <v>Iran</v>
          </cell>
          <cell r="C58">
            <v>776.03269648663104</v>
          </cell>
          <cell r="D58">
            <v>4.9179750569146275E-4</v>
          </cell>
          <cell r="E58">
            <v>0</v>
          </cell>
          <cell r="F58">
            <v>0</v>
          </cell>
          <cell r="G58">
            <v>15.665699999999999</v>
          </cell>
          <cell r="H58">
            <v>9.7977895993881364E-6</v>
          </cell>
          <cell r="I58">
            <v>0</v>
          </cell>
          <cell r="J58">
            <v>0</v>
          </cell>
          <cell r="K58">
            <v>0</v>
          </cell>
          <cell r="L58">
            <v>0</v>
          </cell>
        </row>
        <row r="59">
          <cell r="B59" t="str">
            <v>Iraq</v>
          </cell>
          <cell r="C59">
            <v>5848.3283767535104</v>
          </cell>
          <cell r="D59">
            <v>3.7062785127140929E-3</v>
          </cell>
          <cell r="E59">
            <v>97592.312109999984</v>
          </cell>
          <cell r="F59">
            <v>3.8260224053757723E-2</v>
          </cell>
          <cell r="G59">
            <v>1018.6453799999998</v>
          </cell>
          <cell r="H59">
            <v>6.3709078493963097E-4</v>
          </cell>
          <cell r="I59">
            <v>14327.276850000002</v>
          </cell>
          <cell r="J59">
            <v>6.5254421043777159E-3</v>
          </cell>
          <cell r="K59">
            <v>94.498780000000011</v>
          </cell>
          <cell r="L59">
            <v>1.5414004495967282E-4</v>
          </cell>
        </row>
        <row r="60">
          <cell r="B60" t="str">
            <v>Jamaica</v>
          </cell>
          <cell r="C60">
            <v>1098.9869600117149</v>
          </cell>
          <cell r="D60">
            <v>6.9646427034342846E-4</v>
          </cell>
          <cell r="E60">
            <v>1850</v>
          </cell>
          <cell r="F60">
            <v>7.2527654042739951E-4</v>
          </cell>
          <cell r="G60">
            <v>24.050030000000007</v>
          </cell>
          <cell r="H60">
            <v>1.5041596213317808E-5</v>
          </cell>
          <cell r="I60">
            <v>604.95934599999998</v>
          </cell>
          <cell r="J60">
            <v>2.7553227519472453E-4</v>
          </cell>
          <cell r="K60">
            <v>2881.875</v>
          </cell>
          <cell r="L60">
            <v>4.7007203909739054E-3</v>
          </cell>
        </row>
        <row r="61">
          <cell r="B61" t="str">
            <v>Jordan</v>
          </cell>
          <cell r="C61">
            <v>14874.297897171029</v>
          </cell>
          <cell r="D61">
            <v>9.4263329855284027E-3</v>
          </cell>
          <cell r="E61">
            <v>123700</v>
          </cell>
          <cell r="F61">
            <v>4.8495517865334757E-2</v>
          </cell>
          <cell r="G61">
            <v>9046.7211700000007</v>
          </cell>
          <cell r="H61">
            <v>5.6580855364261095E-3</v>
          </cell>
          <cell r="I61">
            <v>27232.101830000003</v>
          </cell>
          <cell r="J61">
            <v>1.2403020178407696E-2</v>
          </cell>
          <cell r="K61">
            <v>0</v>
          </cell>
          <cell r="L61">
            <v>0</v>
          </cell>
        </row>
        <row r="62">
          <cell r="B62" t="str">
            <v>Kazakhstan</v>
          </cell>
          <cell r="C62">
            <v>2057.8505688202804</v>
          </cell>
          <cell r="D62">
            <v>1.3041277531390799E-3</v>
          </cell>
          <cell r="E62">
            <v>48.685920000000003</v>
          </cell>
          <cell r="F62">
            <v>1.9086894932500075E-5</v>
          </cell>
          <cell r="G62">
            <v>1370.2764599999998</v>
          </cell>
          <cell r="H62">
            <v>8.5701120588766518E-4</v>
          </cell>
          <cell r="I62">
            <v>0</v>
          </cell>
          <cell r="J62">
            <v>0</v>
          </cell>
          <cell r="K62">
            <v>8.3281899999999993</v>
          </cell>
          <cell r="L62">
            <v>1.3584382581793091E-5</v>
          </cell>
        </row>
        <row r="63">
          <cell r="B63" t="str">
            <v>Kenya</v>
          </cell>
          <cell r="C63">
            <v>3109.8250768202502</v>
          </cell>
          <cell r="D63">
            <v>1.9707986826342544E-3</v>
          </cell>
          <cell r="E63">
            <v>30034.842379999998</v>
          </cell>
          <cell r="F63">
            <v>1.1774900850620886E-2</v>
          </cell>
          <cell r="G63">
            <v>46753.603910000013</v>
          </cell>
          <cell r="H63">
            <v>2.9241079180841633E-2</v>
          </cell>
          <cell r="I63">
            <v>41280.944476200006</v>
          </cell>
          <cell r="J63">
            <v>1.8801647794882539E-2</v>
          </cell>
          <cell r="K63">
            <v>12633.5875</v>
          </cell>
          <cell r="L63">
            <v>2.0607056993243299E-2</v>
          </cell>
        </row>
        <row r="64">
          <cell r="B64" t="str">
            <v>Kiribati</v>
          </cell>
          <cell r="C64">
            <v>11.85453</v>
          </cell>
          <cell r="D64">
            <v>7.5126065068381471E-6</v>
          </cell>
          <cell r="E64">
            <v>0</v>
          </cell>
          <cell r="F64">
            <v>0</v>
          </cell>
          <cell r="G64">
            <v>0</v>
          </cell>
          <cell r="H64">
            <v>0</v>
          </cell>
          <cell r="I64">
            <v>0</v>
          </cell>
          <cell r="J64">
            <v>0</v>
          </cell>
          <cell r="K64">
            <v>0</v>
          </cell>
          <cell r="L64">
            <v>0</v>
          </cell>
        </row>
        <row r="65">
          <cell r="B65" t="str">
            <v>Korea, Dem. Rep.</v>
          </cell>
          <cell r="C65">
            <v>0</v>
          </cell>
          <cell r="D65">
            <v>0</v>
          </cell>
          <cell r="E65">
            <v>0</v>
          </cell>
          <cell r="F65">
            <v>0</v>
          </cell>
          <cell r="G65">
            <v>15.973860000000002</v>
          </cell>
          <cell r="H65">
            <v>9.9905219281667768E-6</v>
          </cell>
          <cell r="I65">
            <v>0</v>
          </cell>
          <cell r="J65">
            <v>0</v>
          </cell>
          <cell r="K65">
            <v>200</v>
          </cell>
          <cell r="L65">
            <v>3.2622652897671865E-4</v>
          </cell>
        </row>
        <row r="66">
          <cell r="B66" t="str">
            <v>Kosovo</v>
          </cell>
          <cell r="C66">
            <v>613.64872079745498</v>
          </cell>
          <cell r="D66">
            <v>3.8888942647037595E-4</v>
          </cell>
          <cell r="E66">
            <v>0</v>
          </cell>
          <cell r="F66">
            <v>0</v>
          </cell>
          <cell r="G66">
            <v>150.47712999999999</v>
          </cell>
          <cell r="H66">
            <v>9.4112823509946998E-5</v>
          </cell>
          <cell r="I66">
            <v>2736.2719999999999</v>
          </cell>
          <cell r="J66">
            <v>1.2462510988492429E-3</v>
          </cell>
          <cell r="K66">
            <v>0</v>
          </cell>
          <cell r="L66">
            <v>0</v>
          </cell>
        </row>
        <row r="67">
          <cell r="B67" t="str">
            <v>Kyrgyz Republic</v>
          </cell>
          <cell r="C67">
            <v>73.597679999999997</v>
          </cell>
          <cell r="D67">
            <v>4.6641276343827354E-5</v>
          </cell>
          <cell r="E67">
            <v>147.61104</v>
          </cell>
          <cell r="F67">
            <v>5.7869634821670516E-5</v>
          </cell>
          <cell r="G67">
            <v>181.99417999999997</v>
          </cell>
          <cell r="H67">
            <v>1.1382451367976998E-4</v>
          </cell>
          <cell r="I67">
            <v>597.9428999999999</v>
          </cell>
          <cell r="J67">
            <v>2.7233659379407557E-4</v>
          </cell>
          <cell r="K67">
            <v>9.10337</v>
          </cell>
          <cell r="L67">
            <v>1.4848803985453956E-5</v>
          </cell>
        </row>
        <row r="68">
          <cell r="B68" t="str">
            <v>Laos</v>
          </cell>
          <cell r="C68">
            <v>60.307299999999991</v>
          </cell>
          <cell r="D68">
            <v>3.8218724351774388E-5</v>
          </cell>
          <cell r="E68">
            <v>24.157779999999995</v>
          </cell>
          <cell r="F68">
            <v>9.4708492447601176E-6</v>
          </cell>
          <cell r="G68">
            <v>811.4673600000001</v>
          </cell>
          <cell r="H68">
            <v>5.0751555692059411E-4</v>
          </cell>
          <cell r="I68">
            <v>97.279809999999998</v>
          </cell>
          <cell r="J68">
            <v>4.4306658880529989E-5</v>
          </cell>
          <cell r="K68">
            <v>3.9386999999999999</v>
          </cell>
          <cell r="L68">
            <v>6.4245421484030082E-6</v>
          </cell>
        </row>
        <row r="69">
          <cell r="B69" t="str">
            <v>Lebanon</v>
          </cell>
          <cell r="C69">
            <v>1809.47146140225</v>
          </cell>
          <cell r="D69">
            <v>1.1467217236675324E-3</v>
          </cell>
          <cell r="E69">
            <v>78485.321999999986</v>
          </cell>
          <cell r="F69">
            <v>3.0769493413238081E-2</v>
          </cell>
          <cell r="G69">
            <v>32892.649860000005</v>
          </cell>
          <cell r="H69">
            <v>2.0572030786662823E-2</v>
          </cell>
          <cell r="I69">
            <v>10849.773235999999</v>
          </cell>
          <cell r="J69">
            <v>4.9415927282193085E-3</v>
          </cell>
          <cell r="K69">
            <v>0</v>
          </cell>
          <cell r="L69">
            <v>0</v>
          </cell>
        </row>
        <row r="70">
          <cell r="B70" t="str">
            <v>Lesotho</v>
          </cell>
          <cell r="C70">
            <v>11.67662</v>
          </cell>
          <cell r="D70">
            <v>7.3998590741156696E-6</v>
          </cell>
          <cell r="E70">
            <v>5499.9999299999999</v>
          </cell>
          <cell r="F70">
            <v>2.1562275251791022E-3</v>
          </cell>
          <cell r="G70">
            <v>82.5</v>
          </cell>
          <cell r="H70">
            <v>5.1597926805027635E-5</v>
          </cell>
          <cell r="I70">
            <v>98.635810000000006</v>
          </cell>
          <cell r="J70">
            <v>4.4924257017717959E-5</v>
          </cell>
          <cell r="K70">
            <v>0</v>
          </cell>
          <cell r="L70">
            <v>0</v>
          </cell>
        </row>
        <row r="71">
          <cell r="B71" t="str">
            <v>Liberia</v>
          </cell>
          <cell r="C71">
            <v>35.416089999999997</v>
          </cell>
          <cell r="D71">
            <v>2.2444343907414754E-5</v>
          </cell>
          <cell r="E71">
            <v>0</v>
          </cell>
          <cell r="F71">
            <v>0</v>
          </cell>
          <cell r="G71">
            <v>96.11030999999997</v>
          </cell>
          <cell r="H71">
            <v>6.0110215037436539E-5</v>
          </cell>
          <cell r="I71">
            <v>1429.5646199999999</v>
          </cell>
          <cell r="J71">
            <v>6.5110357396888923E-4</v>
          </cell>
          <cell r="K71">
            <v>0</v>
          </cell>
          <cell r="L71">
            <v>0</v>
          </cell>
        </row>
        <row r="72">
          <cell r="B72" t="str">
            <v>Libya</v>
          </cell>
          <cell r="C72">
            <v>1749.477943852</v>
          </cell>
          <cell r="D72">
            <v>1.1087018535996245E-3</v>
          </cell>
          <cell r="E72">
            <v>2483.42</v>
          </cell>
          <cell r="F72">
            <v>9.7360338704227699E-4</v>
          </cell>
          <cell r="G72">
            <v>2450.3267300000002</v>
          </cell>
          <cell r="H72">
            <v>1.5325064153083967E-3</v>
          </cell>
          <cell r="I72">
            <v>7669.3106400000006</v>
          </cell>
          <cell r="J72">
            <v>3.4930324224039825E-3</v>
          </cell>
          <cell r="K72">
            <v>0</v>
          </cell>
          <cell r="L72">
            <v>0</v>
          </cell>
        </row>
        <row r="73">
          <cell r="B73" t="str">
            <v>Madagascar</v>
          </cell>
          <cell r="C73">
            <v>17.332300000000004</v>
          </cell>
          <cell r="D73">
            <v>1.0984049958831841E-5</v>
          </cell>
          <cell r="E73">
            <v>0</v>
          </cell>
          <cell r="F73">
            <v>0</v>
          </cell>
          <cell r="G73">
            <v>123.10372000000001</v>
          </cell>
          <cell r="H73">
            <v>7.6992687684686266E-5</v>
          </cell>
          <cell r="I73">
            <v>501.82813999999996</v>
          </cell>
          <cell r="J73">
            <v>2.2856056375553002E-4</v>
          </cell>
          <cell r="K73">
            <v>0</v>
          </cell>
          <cell r="L73">
            <v>0</v>
          </cell>
        </row>
        <row r="74">
          <cell r="B74" t="str">
            <v>Malawi</v>
          </cell>
          <cell r="C74">
            <v>-175.44879481346021</v>
          </cell>
          <cell r="D74">
            <v>-1.1118768584941892E-4</v>
          </cell>
          <cell r="E74">
            <v>40304.281650000004</v>
          </cell>
          <cell r="F74">
            <v>1.5800945924066768E-2</v>
          </cell>
          <cell r="G74">
            <v>25572.223379999999</v>
          </cell>
          <cell r="H74">
            <v>1.5993620729734016E-2</v>
          </cell>
          <cell r="I74">
            <v>36862.930469999992</v>
          </cell>
          <cell r="J74">
            <v>1.6789437455428671E-2</v>
          </cell>
          <cell r="K74">
            <v>165.30296000000001</v>
          </cell>
          <cell r="L74">
            <v>2.6963105435188681E-4</v>
          </cell>
        </row>
        <row r="75">
          <cell r="B75" t="str">
            <v>Malaysia</v>
          </cell>
          <cell r="C75">
            <v>1593.22434075454</v>
          </cell>
          <cell r="D75">
            <v>1.0096787936093184E-3</v>
          </cell>
          <cell r="E75">
            <v>74.875990000000002</v>
          </cell>
          <cell r="F75">
            <v>2.935448593960895E-5</v>
          </cell>
          <cell r="G75">
            <v>1418.7098999999998</v>
          </cell>
          <cell r="H75">
            <v>8.8730290397294627E-4</v>
          </cell>
          <cell r="I75">
            <v>1170.5336888000002</v>
          </cell>
          <cell r="J75">
            <v>5.3312642014648323E-4</v>
          </cell>
          <cell r="K75">
            <v>5.79115</v>
          </cell>
          <cell r="L75">
            <v>9.4461338164176202E-6</v>
          </cell>
        </row>
        <row r="76">
          <cell r="B76" t="str">
            <v>Maldives</v>
          </cell>
          <cell r="C76">
            <v>69.786079999999998</v>
          </cell>
          <cell r="D76">
            <v>4.4225739754737417E-5</v>
          </cell>
          <cell r="E76">
            <v>0</v>
          </cell>
          <cell r="F76">
            <v>0</v>
          </cell>
          <cell r="G76">
            <v>67.400649999999999</v>
          </cell>
          <cell r="H76">
            <v>4.2154349155288324E-5</v>
          </cell>
          <cell r="I76">
            <v>0</v>
          </cell>
          <cell r="J76">
            <v>0</v>
          </cell>
          <cell r="K76">
            <v>0</v>
          </cell>
          <cell r="L76">
            <v>0</v>
          </cell>
        </row>
        <row r="77">
          <cell r="B77" t="str">
            <v>Mali</v>
          </cell>
          <cell r="C77">
            <v>834.20700000000011</v>
          </cell>
          <cell r="D77">
            <v>5.28664479844408E-4</v>
          </cell>
          <cell r="E77">
            <v>0</v>
          </cell>
          <cell r="F77">
            <v>0</v>
          </cell>
          <cell r="G77">
            <v>1113.8533399999999</v>
          </cell>
          <cell r="H77">
            <v>6.9663664374370368E-4</v>
          </cell>
          <cell r="I77">
            <v>561.99631999999997</v>
          </cell>
          <cell r="J77">
            <v>2.5596451352395911E-4</v>
          </cell>
          <cell r="K77">
            <v>0</v>
          </cell>
          <cell r="L77">
            <v>0</v>
          </cell>
        </row>
        <row r="78">
          <cell r="B78" t="str">
            <v>Mauritius</v>
          </cell>
          <cell r="C78">
            <v>186.20111076435103</v>
          </cell>
          <cell r="D78">
            <v>1.180017829731549E-4</v>
          </cell>
          <cell r="E78">
            <v>0</v>
          </cell>
          <cell r="F78">
            <v>0</v>
          </cell>
          <cell r="G78">
            <v>3.4479199999999999</v>
          </cell>
          <cell r="H78">
            <v>2.1564305913889803E-6</v>
          </cell>
          <cell r="I78">
            <v>3.2281599999999999</v>
          </cell>
          <cell r="J78">
            <v>1.4702843676583219E-6</v>
          </cell>
          <cell r="K78">
            <v>0</v>
          </cell>
          <cell r="L78">
            <v>0</v>
          </cell>
        </row>
        <row r="79">
          <cell r="B79" t="str">
            <v>Mexico</v>
          </cell>
          <cell r="C79">
            <v>3029.9086754037103</v>
          </cell>
          <cell r="D79">
            <v>1.9201530241994634E-3</v>
          </cell>
          <cell r="E79">
            <v>128.57416999999998</v>
          </cell>
          <cell r="F79">
            <v>5.040639416536449E-5</v>
          </cell>
          <cell r="G79">
            <v>5357.8152999999993</v>
          </cell>
          <cell r="H79">
            <v>3.3509352931425109E-3</v>
          </cell>
          <cell r="I79">
            <v>2716.981670000001</v>
          </cell>
          <cell r="J79">
            <v>1.2374652051370448E-3</v>
          </cell>
          <cell r="K79">
            <v>231.88396</v>
          </cell>
          <cell r="L79">
            <v>3.7823349698088137E-4</v>
          </cell>
        </row>
        <row r="80">
          <cell r="B80" t="str">
            <v>Moldova</v>
          </cell>
          <cell r="C80">
            <v>39.069859999999998</v>
          </cell>
          <cell r="D80">
            <v>2.4759858421823168E-5</v>
          </cell>
          <cell r="E80">
            <v>0</v>
          </cell>
          <cell r="F80">
            <v>0</v>
          </cell>
          <cell r="G80">
            <v>111.55310999999999</v>
          </cell>
          <cell r="H80">
            <v>6.9768596420038736E-5</v>
          </cell>
          <cell r="I80">
            <v>58.956870000000002</v>
          </cell>
          <cell r="J80">
            <v>2.6852251538667194E-5</v>
          </cell>
          <cell r="K80">
            <v>0</v>
          </cell>
          <cell r="L80">
            <v>0</v>
          </cell>
        </row>
        <row r="81">
          <cell r="B81" t="str">
            <v>Mongolia</v>
          </cell>
          <cell r="C81">
            <v>38.81711</v>
          </cell>
          <cell r="D81">
            <v>2.4599682413613366E-5</v>
          </cell>
          <cell r="E81">
            <v>39.280810000000002</v>
          </cell>
          <cell r="F81">
            <v>1.5399702692965403E-5</v>
          </cell>
          <cell r="G81">
            <v>249.71985000000001</v>
          </cell>
          <cell r="H81">
            <v>1.5618213990378765E-4</v>
          </cell>
          <cell r="I81">
            <v>24.710729999999998</v>
          </cell>
          <cell r="J81">
            <v>1.1254646619878048E-5</v>
          </cell>
          <cell r="K81">
            <v>10</v>
          </cell>
          <cell r="L81">
            <v>1.631132644883593E-5</v>
          </cell>
        </row>
        <row r="82">
          <cell r="B82" t="str">
            <v>Montenegro</v>
          </cell>
          <cell r="C82">
            <v>175.96033</v>
          </cell>
          <cell r="D82">
            <v>1.115118625625299E-4</v>
          </cell>
          <cell r="E82">
            <v>78.157479999999993</v>
          </cell>
          <cell r="F82">
            <v>3.0640965785364135E-5</v>
          </cell>
          <cell r="G82">
            <v>267.85874000000001</v>
          </cell>
          <cell r="H82">
            <v>1.6752673528008398E-4</v>
          </cell>
          <cell r="I82">
            <v>59.535750000000007</v>
          </cell>
          <cell r="J82">
            <v>2.711590582307381E-5</v>
          </cell>
          <cell r="K82">
            <v>1.89507</v>
          </cell>
          <cell r="L82">
            <v>3.0911105413395505E-6</v>
          </cell>
        </row>
        <row r="83">
          <cell r="B83" t="str">
            <v>Montserrat</v>
          </cell>
          <cell r="C83">
            <v>552.46344999999997</v>
          </cell>
          <cell r="D83">
            <v>3.5011430307741007E-4</v>
          </cell>
          <cell r="E83">
            <v>0</v>
          </cell>
          <cell r="F83">
            <v>0</v>
          </cell>
          <cell r="G83">
            <v>0</v>
          </cell>
          <cell r="H83">
            <v>0</v>
          </cell>
          <cell r="I83">
            <v>5048.1614599999994</v>
          </cell>
          <cell r="J83">
            <v>2.2992146857817486E-3</v>
          </cell>
          <cell r="K83">
            <v>22933.0838</v>
          </cell>
          <cell r="L83">
            <v>3.7406901634031084E-2</v>
          </cell>
        </row>
        <row r="84">
          <cell r="B84" t="str">
            <v>Morocco</v>
          </cell>
          <cell r="C84">
            <v>1274.30660435559</v>
          </cell>
          <cell r="D84">
            <v>8.075701092821587E-4</v>
          </cell>
          <cell r="E84">
            <v>568.85335000000009</v>
          </cell>
          <cell r="F84">
            <v>2.230140484856955E-4</v>
          </cell>
          <cell r="G84">
            <v>959.66034000000013</v>
          </cell>
          <cell r="H84">
            <v>6.0019980583039931E-4</v>
          </cell>
          <cell r="I84">
            <v>350.89026000000001</v>
          </cell>
          <cell r="J84">
            <v>1.5981502281224108E-4</v>
          </cell>
          <cell r="K84">
            <v>0</v>
          </cell>
          <cell r="L84">
            <v>0</v>
          </cell>
        </row>
        <row r="85">
          <cell r="B85" t="str">
            <v>Mozambique</v>
          </cell>
          <cell r="C85">
            <v>268.303879109256</v>
          </cell>
          <cell r="D85">
            <v>1.7003301421533474E-4</v>
          </cell>
          <cell r="E85">
            <v>8863</v>
          </cell>
          <cell r="F85">
            <v>3.4746626907070492E-3</v>
          </cell>
          <cell r="G85">
            <v>31972.133199999993</v>
          </cell>
          <cell r="H85">
            <v>1.9996312589747801E-2</v>
          </cell>
          <cell r="I85">
            <v>13185.568839999998</v>
          </cell>
          <cell r="J85">
            <v>6.0054445083684424E-3</v>
          </cell>
          <cell r="K85">
            <v>239.2</v>
          </cell>
          <cell r="L85">
            <v>3.9016692865615545E-4</v>
          </cell>
        </row>
        <row r="86">
          <cell r="B86" t="str">
            <v>Burma</v>
          </cell>
          <cell r="C86">
            <v>3211.5599870530796</v>
          </cell>
          <cell r="D86">
            <v>2.0352714494658156E-3</v>
          </cell>
          <cell r="E86">
            <v>66416.915829999998</v>
          </cell>
          <cell r="F86">
            <v>2.6038178885967662E-2</v>
          </cell>
          <cell r="G86">
            <v>25406.618600000002</v>
          </cell>
          <cell r="H86">
            <v>1.5890046628921864E-2</v>
          </cell>
          <cell r="I86">
            <v>11854.699330000003</v>
          </cell>
          <cell r="J86">
            <v>5.3992921999493791E-3</v>
          </cell>
          <cell r="K86">
            <v>32.608939999999997</v>
          </cell>
          <cell r="L86">
            <v>5.3189506549050395E-5</v>
          </cell>
        </row>
        <row r="87">
          <cell r="B87" t="str">
            <v>Namibia</v>
          </cell>
          <cell r="C87">
            <v>100.0166161562495</v>
          </cell>
          <cell r="D87">
            <v>6.3383827222789372E-5</v>
          </cell>
          <cell r="E87">
            <v>0</v>
          </cell>
          <cell r="F87">
            <v>0</v>
          </cell>
          <cell r="G87">
            <v>24.01285</v>
          </cell>
          <cell r="H87">
            <v>1.5018342747637671E-5</v>
          </cell>
          <cell r="I87">
            <v>0</v>
          </cell>
          <cell r="J87">
            <v>0</v>
          </cell>
          <cell r="K87">
            <v>12.70552</v>
          </cell>
          <cell r="L87">
            <v>2.0724388442221392E-5</v>
          </cell>
        </row>
        <row r="88">
          <cell r="B88" t="str">
            <v>Nepal</v>
          </cell>
          <cell r="C88">
            <v>10178.125281889061</v>
          </cell>
          <cell r="D88">
            <v>6.4502135656271144E-3</v>
          </cell>
          <cell r="E88">
            <v>23479.22622</v>
          </cell>
          <cell r="F88">
            <v>9.2048280890561548E-3</v>
          </cell>
          <cell r="G88">
            <v>16581.441360000004</v>
          </cell>
          <cell r="H88">
            <v>1.0370521183213794E-2</v>
          </cell>
          <cell r="I88">
            <v>34299.200612000008</v>
          </cell>
          <cell r="J88">
            <v>1.5621771685108653E-2</v>
          </cell>
          <cell r="K88">
            <v>18491.985000000001</v>
          </cell>
          <cell r="L88">
            <v>3.0162880402197733E-2</v>
          </cell>
        </row>
        <row r="89">
          <cell r="B89" t="str">
            <v>Nicaragua</v>
          </cell>
          <cell r="C89">
            <v>0</v>
          </cell>
          <cell r="D89">
            <v>0</v>
          </cell>
          <cell r="E89">
            <v>0</v>
          </cell>
          <cell r="F89">
            <v>0</v>
          </cell>
          <cell r="G89">
            <v>5.72133</v>
          </cell>
          <cell r="H89">
            <v>3.5782880796049545E-6</v>
          </cell>
          <cell r="I89">
            <v>10.25426</v>
          </cell>
          <cell r="J89">
            <v>4.6703627391157884E-6</v>
          </cell>
          <cell r="K89">
            <v>0</v>
          </cell>
          <cell r="L89">
            <v>0</v>
          </cell>
        </row>
        <row r="90">
          <cell r="B90" t="str">
            <v>Nigeria</v>
          </cell>
          <cell r="C90">
            <v>9867.6394277789223</v>
          </cell>
          <cell r="D90">
            <v>6.2534484431069452E-3</v>
          </cell>
          <cell r="E90">
            <v>65320.632539999999</v>
          </cell>
          <cell r="F90">
            <v>2.5608390479535465E-2</v>
          </cell>
          <cell r="G90">
            <v>68001.243920000008</v>
          </cell>
          <cell r="H90">
            <v>4.2529978259818073E-2</v>
          </cell>
          <cell r="I90">
            <v>176381.31640600003</v>
          </cell>
          <cell r="J90">
            <v>8.0333902984591268E-2</v>
          </cell>
          <cell r="K90">
            <v>12.551909999999999</v>
          </cell>
          <cell r="L90">
            <v>2.0473830156640823E-5</v>
          </cell>
        </row>
        <row r="91">
          <cell r="B91" t="str">
            <v>Pakistan</v>
          </cell>
          <cell r="C91">
            <v>20763.786278856598</v>
          </cell>
          <cell r="D91">
            <v>1.3158695950420194E-2</v>
          </cell>
          <cell r="E91">
            <v>76674.758230000007</v>
          </cell>
          <cell r="F91">
            <v>3.005967750657388E-2</v>
          </cell>
          <cell r="G91">
            <v>26700.990540000003</v>
          </cell>
          <cell r="H91">
            <v>1.6699584915207944E-2</v>
          </cell>
          <cell r="I91">
            <v>98003.608122000005</v>
          </cell>
          <cell r="J91">
            <v>4.4636316971862842E-2</v>
          </cell>
          <cell r="K91">
            <v>240505.19689999998</v>
          </cell>
          <cell r="L91">
            <v>0.39229587792774639</v>
          </cell>
        </row>
        <row r="92">
          <cell r="B92" t="str">
            <v>Panama</v>
          </cell>
          <cell r="C92">
            <v>137.21143000000001</v>
          </cell>
          <cell r="D92">
            <v>8.6955407074811641E-5</v>
          </cell>
          <cell r="E92">
            <v>0</v>
          </cell>
          <cell r="F92">
            <v>0</v>
          </cell>
          <cell r="G92">
            <v>566.99608999999987</v>
          </cell>
          <cell r="H92">
            <v>3.5461603334008306E-4</v>
          </cell>
          <cell r="I92">
            <v>130.97440999999998</v>
          </cell>
          <cell r="J92">
            <v>5.9653061677944015E-5</v>
          </cell>
          <cell r="K92">
            <v>21.585059999999999</v>
          </cell>
          <cell r="L92">
            <v>3.5208096007771048E-5</v>
          </cell>
        </row>
        <row r="93">
          <cell r="B93" t="str">
            <v>Papua New Guinea</v>
          </cell>
          <cell r="C93">
            <v>0</v>
          </cell>
          <cell r="D93">
            <v>0</v>
          </cell>
          <cell r="E93">
            <v>0</v>
          </cell>
          <cell r="F93">
            <v>0</v>
          </cell>
          <cell r="G93">
            <v>60</v>
          </cell>
          <cell r="H93">
            <v>3.7525764949111009E-5</v>
          </cell>
          <cell r="I93">
            <v>678.68650799999989</v>
          </cell>
          <cell r="J93">
            <v>3.0911174268097443E-4</v>
          </cell>
          <cell r="K93">
            <v>45.885069999999999</v>
          </cell>
          <cell r="L93">
            <v>7.4844635589768808E-5</v>
          </cell>
        </row>
        <row r="94">
          <cell r="B94" t="str">
            <v>Paraguay</v>
          </cell>
          <cell r="C94">
            <v>12.173500000000001</v>
          </cell>
          <cell r="D94">
            <v>7.7147483123324307E-6</v>
          </cell>
          <cell r="E94">
            <v>0</v>
          </cell>
          <cell r="F94">
            <v>0</v>
          </cell>
          <cell r="G94">
            <v>8.8939000000000004</v>
          </cell>
          <cell r="H94">
            <v>5.5625066813483081E-6</v>
          </cell>
          <cell r="I94">
            <v>91.884050000000002</v>
          </cell>
          <cell r="J94">
            <v>4.18491284050777E-5</v>
          </cell>
          <cell r="K94">
            <v>8.3652800000000003</v>
          </cell>
          <cell r="L94">
            <v>1.3644881291591826E-5</v>
          </cell>
        </row>
        <row r="95">
          <cell r="B95" t="str">
            <v>Peru</v>
          </cell>
          <cell r="C95">
            <v>622.04302000000007</v>
          </cell>
          <cell r="D95">
            <v>3.9420917063647827E-4</v>
          </cell>
          <cell r="E95">
            <v>0</v>
          </cell>
          <cell r="F95">
            <v>0</v>
          </cell>
          <cell r="G95">
            <v>0</v>
          </cell>
          <cell r="H95">
            <v>0</v>
          </cell>
          <cell r="I95">
            <v>1427.5721899999999</v>
          </cell>
          <cell r="J95">
            <v>6.5019611006293231E-4</v>
          </cell>
          <cell r="K95">
            <v>939.48933</v>
          </cell>
          <cell r="L95">
            <v>1.532431715682815E-3</v>
          </cell>
        </row>
        <row r="96">
          <cell r="B96" t="str">
            <v>Philippines</v>
          </cell>
          <cell r="C96">
            <v>2154.3963822512301</v>
          </cell>
          <cell r="D96">
            <v>1.3653120182419002E-3</v>
          </cell>
          <cell r="E96">
            <v>895</v>
          </cell>
          <cell r="F96">
            <v>3.5087702901757972E-4</v>
          </cell>
          <cell r="G96">
            <v>882.15634999999997</v>
          </cell>
          <cell r="H96">
            <v>5.5172653064109508E-4</v>
          </cell>
          <cell r="I96">
            <v>1661.46252</v>
          </cell>
          <cell r="J96">
            <v>7.5672282991121943E-4</v>
          </cell>
          <cell r="K96">
            <v>72.681349999999995</v>
          </cell>
          <cell r="L96">
            <v>1.1855292265921014E-4</v>
          </cell>
        </row>
        <row r="97">
          <cell r="B97" t="str">
            <v>Rwanda</v>
          </cell>
          <cell r="C97">
            <v>641.55561389875902</v>
          </cell>
          <cell r="D97">
            <v>4.0657494472360847E-4</v>
          </cell>
          <cell r="E97">
            <v>17776.513760000002</v>
          </cell>
          <cell r="F97">
            <v>6.9691288652501959E-3</v>
          </cell>
          <cell r="G97">
            <v>10447.723700000002</v>
          </cell>
          <cell r="H97">
            <v>6.5343137303242741E-3</v>
          </cell>
          <cell r="I97">
            <v>18545.775739999997</v>
          </cell>
          <cell r="J97">
            <v>8.4467821163198044E-3</v>
          </cell>
          <cell r="K97">
            <v>21421.828730000001</v>
          </cell>
          <cell r="L97">
            <v>3.4941844154608243E-2</v>
          </cell>
        </row>
        <row r="98">
          <cell r="B98" t="str">
            <v>Sao Tome &amp; Principe</v>
          </cell>
          <cell r="C98">
            <v>0</v>
          </cell>
          <cell r="D98">
            <v>0</v>
          </cell>
          <cell r="E98">
            <v>0</v>
          </cell>
          <cell r="F98">
            <v>0</v>
          </cell>
          <cell r="G98">
            <v>0</v>
          </cell>
          <cell r="H98">
            <v>0</v>
          </cell>
          <cell r="I98">
            <v>58.440660000000001</v>
          </cell>
          <cell r="J98">
            <v>2.6617140672592122E-5</v>
          </cell>
          <cell r="K98">
            <v>0</v>
          </cell>
          <cell r="L98">
            <v>0</v>
          </cell>
        </row>
        <row r="99">
          <cell r="B99" t="str">
            <v>Senegal</v>
          </cell>
          <cell r="C99">
            <v>799.84949253171601</v>
          </cell>
          <cell r="D99">
            <v>5.0689099458898481E-4</v>
          </cell>
          <cell r="E99">
            <v>0</v>
          </cell>
          <cell r="F99">
            <v>0</v>
          </cell>
          <cell r="G99">
            <v>655.63023999999996</v>
          </cell>
          <cell r="H99">
            <v>4.1005043799615391E-4</v>
          </cell>
          <cell r="I99">
            <v>164.25766200000001</v>
          </cell>
          <cell r="J99">
            <v>7.4812113620980491E-5</v>
          </cell>
          <cell r="K99">
            <v>0</v>
          </cell>
          <cell r="L99">
            <v>0</v>
          </cell>
        </row>
        <row r="100">
          <cell r="B100" t="str">
            <v>Serbia</v>
          </cell>
          <cell r="C100">
            <v>1633.4060469014448</v>
          </cell>
          <cell r="D100">
            <v>1.0351432655921887E-3</v>
          </cell>
          <cell r="E100">
            <v>0</v>
          </cell>
          <cell r="F100">
            <v>0</v>
          </cell>
          <cell r="G100">
            <v>403.66426999999987</v>
          </cell>
          <cell r="H100">
            <v>2.5246350857290799E-4</v>
          </cell>
          <cell r="I100">
            <v>43.735689999999998</v>
          </cell>
          <cell r="J100">
            <v>1.9919676012264074E-5</v>
          </cell>
          <cell r="K100">
            <v>0</v>
          </cell>
          <cell r="L100">
            <v>0</v>
          </cell>
        </row>
        <row r="101">
          <cell r="B101" t="str">
            <v>Seychelles</v>
          </cell>
          <cell r="C101">
            <v>93.982120000000009</v>
          </cell>
          <cell r="D101">
            <v>5.9559568050225825E-5</v>
          </cell>
          <cell r="E101">
            <v>0</v>
          </cell>
          <cell r="F101">
            <v>0</v>
          </cell>
          <cell r="G101">
            <v>0.22403000000000001</v>
          </cell>
          <cell r="H101">
            <v>1.4011495202582232E-7</v>
          </cell>
          <cell r="I101">
            <v>28.22626</v>
          </cell>
          <cell r="J101">
            <v>1.2855815336123174E-5</v>
          </cell>
          <cell r="K101">
            <v>0</v>
          </cell>
          <cell r="L101">
            <v>0</v>
          </cell>
        </row>
        <row r="102">
          <cell r="B102" t="str">
            <v>Sierra Leone</v>
          </cell>
          <cell r="C102">
            <v>97.943564095221817</v>
          </cell>
          <cell r="D102">
            <v>6.2070065782842708E-5</v>
          </cell>
          <cell r="E102">
            <v>63927.421749999987</v>
          </cell>
          <cell r="F102">
            <v>2.5062194208261231E-2</v>
          </cell>
          <cell r="G102">
            <v>42330.51066</v>
          </cell>
          <cell r="H102">
            <v>2.6474746553383298E-2</v>
          </cell>
          <cell r="I102">
            <v>42329.505359999996</v>
          </cell>
          <cell r="J102">
            <v>1.927922098703817E-2</v>
          </cell>
          <cell r="K102">
            <v>5000</v>
          </cell>
          <cell r="L102">
            <v>8.1556632244179656E-3</v>
          </cell>
        </row>
        <row r="103">
          <cell r="B103" t="str">
            <v>Solomon Islands</v>
          </cell>
          <cell r="C103">
            <v>82.20899</v>
          </cell>
          <cell r="D103">
            <v>5.2098547407159296E-5</v>
          </cell>
          <cell r="E103">
            <v>0</v>
          </cell>
          <cell r="F103">
            <v>0</v>
          </cell>
          <cell r="G103">
            <v>29.814959999999999</v>
          </cell>
          <cell r="H103">
            <v>1.8647153015452447E-5</v>
          </cell>
          <cell r="I103">
            <v>0</v>
          </cell>
          <cell r="J103">
            <v>0</v>
          </cell>
          <cell r="K103">
            <v>0</v>
          </cell>
          <cell r="L103">
            <v>0</v>
          </cell>
        </row>
        <row r="104">
          <cell r="B104" t="str">
            <v>Somalia</v>
          </cell>
          <cell r="C104">
            <v>2442.3648080000003</v>
          </cell>
          <cell r="D104">
            <v>1.5478071040060889E-3</v>
          </cell>
          <cell r="E104">
            <v>57614.085709999999</v>
          </cell>
          <cell r="F104">
            <v>2.2587105277641337E-2</v>
          </cell>
          <cell r="G104">
            <v>42464.040980000005</v>
          </cell>
          <cell r="H104">
            <v>2.655826034341496E-2</v>
          </cell>
          <cell r="I104">
            <v>49194.728835173722</v>
          </cell>
          <cell r="J104">
            <v>2.2406027203591524E-2</v>
          </cell>
          <cell r="K104">
            <v>0</v>
          </cell>
          <cell r="L104">
            <v>0</v>
          </cell>
        </row>
        <row r="105">
          <cell r="B105" t="str">
            <v>South Africa</v>
          </cell>
          <cell r="C105">
            <v>4099.6945994918615</v>
          </cell>
          <cell r="D105">
            <v>2.5981116353150872E-3</v>
          </cell>
          <cell r="E105">
            <v>0</v>
          </cell>
          <cell r="F105">
            <v>0</v>
          </cell>
          <cell r="G105">
            <v>3093.0271700000012</v>
          </cell>
          <cell r="H105">
            <v>1.934470176043901E-3</v>
          </cell>
          <cell r="I105">
            <v>5024.9778619999997</v>
          </cell>
          <cell r="J105">
            <v>2.28865558037016E-3</v>
          </cell>
          <cell r="K105">
            <v>68.581000000000003</v>
          </cell>
          <cell r="L105">
            <v>1.1186470791876171E-4</v>
          </cell>
        </row>
        <row r="106">
          <cell r="B106" t="str">
            <v>South Sudan</v>
          </cell>
          <cell r="C106">
            <v>3616.2707056148993</v>
          </cell>
          <cell r="D106">
            <v>2.2917499751985669E-3</v>
          </cell>
          <cell r="E106">
            <v>86879.163540000009</v>
          </cell>
          <cell r="F106">
            <v>3.4060226577036466E-2</v>
          </cell>
          <cell r="G106">
            <v>25440.296049999997</v>
          </cell>
          <cell r="H106">
            <v>1.591110949680162E-2</v>
          </cell>
          <cell r="I106">
            <v>44957.49412000001</v>
          </cell>
          <cell r="J106">
            <v>2.047615385040609E-2</v>
          </cell>
          <cell r="K106">
            <v>0</v>
          </cell>
          <cell r="L106">
            <v>0</v>
          </cell>
        </row>
        <row r="107">
          <cell r="B107" t="str">
            <v>Sri Lanka</v>
          </cell>
          <cell r="C107">
            <v>3252.7364925182701</v>
          </cell>
          <cell r="D107">
            <v>2.0613663585753836E-3</v>
          </cell>
          <cell r="E107">
            <v>0</v>
          </cell>
          <cell r="F107">
            <v>0</v>
          </cell>
          <cell r="G107">
            <v>2216.8396200000002</v>
          </cell>
          <cell r="H107">
            <v>1.3864767084999429E-3</v>
          </cell>
          <cell r="I107">
            <v>22.622599999999998</v>
          </cell>
          <cell r="J107">
            <v>1.0303595588752463E-5</v>
          </cell>
          <cell r="K107">
            <v>0</v>
          </cell>
          <cell r="L107">
            <v>0</v>
          </cell>
        </row>
        <row r="108">
          <cell r="B108" t="str">
            <v>St. Helena</v>
          </cell>
          <cell r="C108">
            <v>33.503050000000002</v>
          </cell>
          <cell r="D108">
            <v>2.1231987386165774E-5</v>
          </cell>
          <cell r="E108">
            <v>0</v>
          </cell>
          <cell r="F108">
            <v>0</v>
          </cell>
          <cell r="G108">
            <v>0</v>
          </cell>
          <cell r="H108">
            <v>0</v>
          </cell>
          <cell r="I108">
            <v>62575.381079999985</v>
          </cell>
          <cell r="J108">
            <v>2.850032359058606E-2</v>
          </cell>
          <cell r="K108">
            <v>12360.649450000001</v>
          </cell>
          <cell r="L108">
            <v>2.0161858829857434E-2</v>
          </cell>
        </row>
        <row r="109">
          <cell r="B109" t="str">
            <v>St. Lucia</v>
          </cell>
          <cell r="C109">
            <v>42.71031</v>
          </cell>
          <cell r="D109">
            <v>2.7066931613068957E-5</v>
          </cell>
          <cell r="E109">
            <v>0</v>
          </cell>
          <cell r="F109">
            <v>0</v>
          </cell>
          <cell r="G109">
            <v>0</v>
          </cell>
          <cell r="H109">
            <v>0</v>
          </cell>
          <cell r="I109">
            <v>0</v>
          </cell>
          <cell r="J109">
            <v>0</v>
          </cell>
          <cell r="K109">
            <v>0</v>
          </cell>
          <cell r="L109">
            <v>0</v>
          </cell>
        </row>
        <row r="110">
          <cell r="B110" t="str">
            <v>St.Vincent &amp; Grenadines</v>
          </cell>
          <cell r="C110">
            <v>5.8799999999999998E-2</v>
          </cell>
          <cell r="D110">
            <v>3.7263498645841123E-8</v>
          </cell>
          <cell r="E110">
            <v>0</v>
          </cell>
          <cell r="F110">
            <v>0</v>
          </cell>
          <cell r="G110">
            <v>0</v>
          </cell>
          <cell r="H110">
            <v>0</v>
          </cell>
          <cell r="I110">
            <v>0</v>
          </cell>
          <cell r="J110">
            <v>0</v>
          </cell>
          <cell r="K110">
            <v>0</v>
          </cell>
          <cell r="L110">
            <v>0</v>
          </cell>
        </row>
        <row r="111">
          <cell r="B111" t="str">
            <v>Sudan</v>
          </cell>
          <cell r="C111">
            <v>1787.0504210490299</v>
          </cell>
          <cell r="D111">
            <v>1.1325127711702438E-3</v>
          </cell>
          <cell r="E111">
            <v>47504.424760000024</v>
          </cell>
          <cell r="F111">
            <v>1.8623699916176493E-2</v>
          </cell>
          <cell r="G111">
            <v>12543.449139999997</v>
          </cell>
          <cell r="H111">
            <v>7.8450420679794745E-3</v>
          </cell>
          <cell r="I111">
            <v>3117.7969500000008</v>
          </cell>
          <cell r="J111">
            <v>1.4200188705385717E-3</v>
          </cell>
          <cell r="K111">
            <v>0</v>
          </cell>
          <cell r="L111">
            <v>0</v>
          </cell>
        </row>
        <row r="112">
          <cell r="B112" t="str">
            <v>Swaziland</v>
          </cell>
          <cell r="C112">
            <v>4.3854499999999996</v>
          </cell>
          <cell r="D112">
            <v>2.7792042540204753E-6</v>
          </cell>
          <cell r="E112">
            <v>0</v>
          </cell>
          <cell r="F112">
            <v>0</v>
          </cell>
          <cell r="G112">
            <v>0</v>
          </cell>
          <cell r="H112">
            <v>0</v>
          </cell>
          <cell r="I112">
            <v>0</v>
          </cell>
          <cell r="J112">
            <v>0</v>
          </cell>
          <cell r="K112">
            <v>0</v>
          </cell>
          <cell r="L112">
            <v>0</v>
          </cell>
        </row>
        <row r="113">
          <cell r="B113" t="str">
            <v>Syria</v>
          </cell>
          <cell r="C113">
            <v>61506.129794119246</v>
          </cell>
          <cell r="D113">
            <v>3.8978462317926718E-2</v>
          </cell>
          <cell r="E113">
            <v>124256.63098000002</v>
          </cell>
          <cell r="F113">
            <v>4.8713740239101855E-2</v>
          </cell>
          <cell r="G113">
            <v>104442.17211000004</v>
          </cell>
          <cell r="H113">
            <v>6.5321206689574321E-2</v>
          </cell>
          <cell r="I113">
            <v>61575.74936999999</v>
          </cell>
          <cell r="J113">
            <v>2.8045035477038859E-2</v>
          </cell>
          <cell r="K113">
            <v>15.2324</v>
          </cell>
          <cell r="L113">
            <v>2.484606489992485E-5</v>
          </cell>
        </row>
        <row r="114">
          <cell r="B114" t="str">
            <v>Tajikistan</v>
          </cell>
          <cell r="C114">
            <v>11.04031</v>
          </cell>
          <cell r="D114">
            <v>6.9966084478684729E-6</v>
          </cell>
          <cell r="E114">
            <v>869.98547999999994</v>
          </cell>
          <cell r="F114">
            <v>3.4107030224674072E-4</v>
          </cell>
          <cell r="G114">
            <v>705.01829999999995</v>
          </cell>
          <cell r="H114">
            <v>4.4093918351036381E-4</v>
          </cell>
          <cell r="I114">
            <v>2806.7969700000003</v>
          </cell>
          <cell r="J114">
            <v>1.2783721092454352E-3</v>
          </cell>
          <cell r="K114">
            <v>0</v>
          </cell>
          <cell r="L114">
            <v>0</v>
          </cell>
        </row>
        <row r="115">
          <cell r="B115" t="str">
            <v>Tanzania</v>
          </cell>
          <cell r="C115">
            <v>35978.717244960164</v>
          </cell>
          <cell r="D115">
            <v>2.2800899342460438E-2</v>
          </cell>
          <cell r="E115">
            <v>19834</v>
          </cell>
          <cell r="F115">
            <v>7.7757485961281294E-3</v>
          </cell>
          <cell r="G115">
            <v>27680.981769999999</v>
          </cell>
          <cell r="H115">
            <v>1.7312500257694114E-2</v>
          </cell>
          <cell r="I115">
            <v>40502.103095999999</v>
          </cell>
          <cell r="J115">
            <v>1.8446919929413202E-2</v>
          </cell>
          <cell r="K115">
            <v>62213.685420000002</v>
          </cell>
          <cell r="L115">
            <v>0.10147877324708045</v>
          </cell>
        </row>
        <row r="116">
          <cell r="B116" t="str">
            <v>Thailand</v>
          </cell>
          <cell r="C116">
            <v>3218.7933065729399</v>
          </cell>
          <cell r="D116">
            <v>2.0398554425293063E-3</v>
          </cell>
          <cell r="E116">
            <v>31.549999999999997</v>
          </cell>
          <cell r="F116">
            <v>1.236890532458619E-5</v>
          </cell>
          <cell r="G116">
            <v>2080.1727900000001</v>
          </cell>
          <cell r="H116">
            <v>1.3010012528512744E-3</v>
          </cell>
          <cell r="I116">
            <v>1378.7410400000003</v>
          </cell>
          <cell r="J116">
            <v>6.2795567696798723E-4</v>
          </cell>
          <cell r="K116">
            <v>0</v>
          </cell>
          <cell r="L116">
            <v>0</v>
          </cell>
        </row>
        <row r="117">
          <cell r="B117" t="str">
            <v>Timor-Leste</v>
          </cell>
          <cell r="C117">
            <v>0</v>
          </cell>
          <cell r="D117">
            <v>0</v>
          </cell>
          <cell r="E117">
            <v>0</v>
          </cell>
          <cell r="F117">
            <v>0</v>
          </cell>
          <cell r="G117">
            <v>18.38869</v>
          </cell>
          <cell r="H117">
            <v>1.1500827644367803E-5</v>
          </cell>
          <cell r="I117">
            <v>0</v>
          </cell>
          <cell r="J117">
            <v>0</v>
          </cell>
          <cell r="K117">
            <v>0</v>
          </cell>
          <cell r="L117">
            <v>0</v>
          </cell>
        </row>
        <row r="118">
          <cell r="B118" t="str">
            <v>Tunisia</v>
          </cell>
          <cell r="C118">
            <v>2258.0027904670696</v>
          </cell>
          <cell r="D118">
            <v>1.4309708150488968E-3</v>
          </cell>
          <cell r="E118">
            <v>3360.73</v>
          </cell>
          <cell r="F118">
            <v>1.3175452041678777E-3</v>
          </cell>
          <cell r="G118">
            <v>985.69922000000008</v>
          </cell>
          <cell r="H118">
            <v>6.1648528733736772E-4</v>
          </cell>
          <cell r="I118">
            <v>3233.7058200000001</v>
          </cell>
          <cell r="J118">
            <v>1.4728102438391331E-3</v>
          </cell>
          <cell r="K118">
            <v>0</v>
          </cell>
          <cell r="L118">
            <v>0</v>
          </cell>
        </row>
        <row r="119">
          <cell r="B119" t="str">
            <v>Turkey</v>
          </cell>
          <cell r="C119">
            <v>3573.7278195565405</v>
          </cell>
          <cell r="D119">
            <v>2.2647891456573114E-3</v>
          </cell>
          <cell r="E119">
            <v>84063.179520000005</v>
          </cell>
          <cell r="F119">
            <v>3.2956244334915147E-2</v>
          </cell>
          <cell r="G119">
            <v>8131.8522300000013</v>
          </cell>
          <cell r="H119">
            <v>5.085899589731404E-3</v>
          </cell>
          <cell r="I119">
            <v>1947.6523699999998</v>
          </cell>
          <cell r="J119">
            <v>8.8706967227265116E-4</v>
          </cell>
          <cell r="K119">
            <v>315.10388999999998</v>
          </cell>
          <cell r="L119">
            <v>5.139762415088088E-4</v>
          </cell>
        </row>
        <row r="120">
          <cell r="B120" t="str">
            <v>Turkmenistan</v>
          </cell>
          <cell r="C120">
            <v>36.188189999999999</v>
          </cell>
          <cell r="D120">
            <v>2.2933649133680973E-5</v>
          </cell>
          <cell r="E120">
            <v>0</v>
          </cell>
          <cell r="F120">
            <v>0</v>
          </cell>
          <cell r="G120">
            <v>31.27722</v>
          </cell>
          <cell r="H120">
            <v>1.9561693433027234E-5</v>
          </cell>
          <cell r="I120">
            <v>13.1</v>
          </cell>
          <cell r="J120">
            <v>5.9664716793232107E-6</v>
          </cell>
          <cell r="K120">
            <v>3.29</v>
          </cell>
          <cell r="L120">
            <v>5.366426401667021E-6</v>
          </cell>
        </row>
        <row r="121">
          <cell r="B121" t="str">
            <v>Uganda</v>
          </cell>
          <cell r="C121">
            <v>2297.3665854087999</v>
          </cell>
          <cell r="D121">
            <v>1.4559169497343786E-3</v>
          </cell>
          <cell r="E121">
            <v>42807.990040000004</v>
          </cell>
          <cell r="F121">
            <v>1.6782503199384742E-2</v>
          </cell>
          <cell r="G121">
            <v>16097.053600000005</v>
          </cell>
          <cell r="H121">
            <v>1.0067570829447356E-2</v>
          </cell>
          <cell r="I121">
            <v>49741.292140000012</v>
          </cell>
          <cell r="J121">
            <v>2.2654962660019259E-2</v>
          </cell>
          <cell r="K121">
            <v>-2.3027799999999998</v>
          </cell>
          <cell r="L121">
            <v>-3.7561396319850402E-6</v>
          </cell>
        </row>
        <row r="122">
          <cell r="B122" t="str">
            <v>Ukraine</v>
          </cell>
          <cell r="C122">
            <v>7737.9220207609897</v>
          </cell>
          <cell r="D122">
            <v>4.9037763051403291E-3</v>
          </cell>
          <cell r="E122">
            <v>9387.9872500000019</v>
          </cell>
          <cell r="F122">
            <v>3.6804794131116412E-3</v>
          </cell>
          <cell r="G122">
            <v>12273.278130000002</v>
          </cell>
          <cell r="H122">
            <v>7.6760691710240801E-3</v>
          </cell>
          <cell r="I122">
            <v>2215.5764399999998</v>
          </cell>
          <cell r="J122">
            <v>1.0090972582164686E-3</v>
          </cell>
          <cell r="K122">
            <v>0</v>
          </cell>
          <cell r="L122">
            <v>0</v>
          </cell>
        </row>
        <row r="123">
          <cell r="B123" t="str">
            <v>Uruguay</v>
          </cell>
          <cell r="C123">
            <v>188.92174552875198</v>
          </cell>
          <cell r="D123">
            <v>1.1972593892313931E-4</v>
          </cell>
          <cell r="E123">
            <v>0</v>
          </cell>
          <cell r="F123">
            <v>0</v>
          </cell>
          <cell r="G123">
            <v>0</v>
          </cell>
          <cell r="H123">
            <v>0</v>
          </cell>
          <cell r="I123">
            <v>83.937120000000007</v>
          </cell>
          <cell r="J123">
            <v>3.8229652620149155E-5</v>
          </cell>
          <cell r="K123">
            <v>421.15387999999996</v>
          </cell>
          <cell r="L123">
            <v>6.869578421873874E-4</v>
          </cell>
        </row>
        <row r="124">
          <cell r="B124" t="str">
            <v>Uzbekistan</v>
          </cell>
          <cell r="C124">
            <v>985.62428361280399</v>
          </cell>
          <cell r="D124">
            <v>6.2462260472302461E-4</v>
          </cell>
          <cell r="E124">
            <v>14.5</v>
          </cell>
          <cell r="F124">
            <v>5.6845999114579958E-6</v>
          </cell>
          <cell r="G124">
            <v>-28.425439999999995</v>
          </cell>
          <cell r="H124">
            <v>-1.7778106333584297E-5</v>
          </cell>
          <cell r="I124">
            <v>10.469050000000001</v>
          </cell>
          <cell r="J124">
            <v>4.7681901018640201E-6</v>
          </cell>
          <cell r="K124">
            <v>0</v>
          </cell>
          <cell r="L124">
            <v>0</v>
          </cell>
        </row>
        <row r="125">
          <cell r="B125" t="str">
            <v>Vanuatu</v>
          </cell>
          <cell r="C125">
            <v>47.500500000000002</v>
          </cell>
          <cell r="D125">
            <v>3.0102632949434975E-5</v>
          </cell>
          <cell r="E125">
            <v>0</v>
          </cell>
          <cell r="F125">
            <v>0</v>
          </cell>
          <cell r="G125">
            <v>891.90426000000002</v>
          </cell>
          <cell r="H125">
            <v>5.5782316029784655E-4</v>
          </cell>
          <cell r="I125">
            <v>20.430820000000001</v>
          </cell>
          <cell r="J125">
            <v>9.3053365584236828E-6</v>
          </cell>
          <cell r="K125">
            <v>0</v>
          </cell>
          <cell r="L125">
            <v>0</v>
          </cell>
        </row>
        <row r="126">
          <cell r="B126" t="str">
            <v>Venezuela</v>
          </cell>
          <cell r="C126">
            <v>612.86293336546601</v>
          </cell>
          <cell r="D126">
            <v>3.8839144706718132E-4</v>
          </cell>
          <cell r="E126">
            <v>0</v>
          </cell>
          <cell r="F126">
            <v>0</v>
          </cell>
          <cell r="G126">
            <v>196.82214999999999</v>
          </cell>
          <cell r="H126">
            <v>1.2309836229464449E-4</v>
          </cell>
          <cell r="I126">
            <v>194.38598999999999</v>
          </cell>
          <cell r="J126">
            <v>8.8534236961237012E-5</v>
          </cell>
          <cell r="K126">
            <v>-7.1559999999999999E-2</v>
          </cell>
          <cell r="L126">
            <v>-1.1672385206786993E-7</v>
          </cell>
        </row>
        <row r="127">
          <cell r="B127" t="str">
            <v>Vietnam</v>
          </cell>
          <cell r="C127">
            <v>2739.75527787274</v>
          </cell>
          <cell r="D127">
            <v>1.7362732497780086E-3</v>
          </cell>
          <cell r="E127">
            <v>71.316500000000005</v>
          </cell>
          <cell r="F127">
            <v>2.7959018592103044E-5</v>
          </cell>
          <cell r="G127">
            <v>3371.89833</v>
          </cell>
          <cell r="H127">
            <v>2.1088844027313323E-3</v>
          </cell>
          <cell r="I127">
            <v>2604.6593819999998</v>
          </cell>
          <cell r="J127">
            <v>1.1863073616020226E-3</v>
          </cell>
          <cell r="K127">
            <v>378.36340999999993</v>
          </cell>
          <cell r="L127">
            <v>6.1716090968047521E-4</v>
          </cell>
        </row>
        <row r="128">
          <cell r="B128" t="str">
            <v>West Bank &amp; Gaza Strip</v>
          </cell>
          <cell r="C128">
            <v>3225.9559689160201</v>
          </cell>
          <cell r="D128">
            <v>2.0443946578102925E-3</v>
          </cell>
          <cell r="E128">
            <v>4107.58014</v>
          </cell>
          <cell r="F128">
            <v>1.6103413586310773E-3</v>
          </cell>
          <cell r="G128">
            <v>1806.4655399999999</v>
          </cell>
          <cell r="H128">
            <v>1.1298166873784815E-3</v>
          </cell>
          <cell r="I128">
            <v>13407.488840000002</v>
          </cell>
          <cell r="J128">
            <v>6.1065192713512994E-3</v>
          </cell>
          <cell r="K128">
            <v>181.25417000000002</v>
          </cell>
          <cell r="L128">
            <v>2.9564959370828044E-4</v>
          </cell>
        </row>
        <row r="129">
          <cell r="B129" t="str">
            <v>Yemen</v>
          </cell>
          <cell r="C129">
            <v>1340.33840471849</v>
          </cell>
          <cell r="D129">
            <v>8.4941663825163782E-4</v>
          </cell>
          <cell r="E129">
            <v>81544.37993000001</v>
          </cell>
          <cell r="F129">
            <v>3.1968770684825877E-2</v>
          </cell>
          <cell r="G129">
            <v>34598.515090000008</v>
          </cell>
          <cell r="H129">
            <v>2.1638929080926843E-2</v>
          </cell>
          <cell r="I129">
            <v>9366.7048799999993</v>
          </cell>
          <cell r="J129">
            <v>4.266120564511337E-3</v>
          </cell>
          <cell r="K129">
            <v>0</v>
          </cell>
          <cell r="L129">
            <v>0</v>
          </cell>
        </row>
        <row r="130">
          <cell r="B130" t="str">
            <v>Zambia</v>
          </cell>
          <cell r="C130">
            <v>755.52233185590205</v>
          </cell>
          <cell r="D130">
            <v>4.7879941139481521E-4</v>
          </cell>
          <cell r="E130">
            <v>8174.0174399999996</v>
          </cell>
          <cell r="F130">
            <v>3.2045530217710417E-3</v>
          </cell>
          <cell r="G130">
            <v>16941.738850000002</v>
          </cell>
          <cell r="H130">
            <v>1.0595861831905373E-2</v>
          </cell>
          <cell r="I130">
            <v>23076.494410000003</v>
          </cell>
          <cell r="J130">
            <v>1.0510324454604991E-2</v>
          </cell>
          <cell r="K130">
            <v>8894.8497200000002</v>
          </cell>
          <cell r="L130">
            <v>1.4508679749625688E-2</v>
          </cell>
        </row>
        <row r="131">
          <cell r="B131" t="str">
            <v>Zimbabwe</v>
          </cell>
          <cell r="C131">
            <v>1650.8110015945399</v>
          </cell>
          <cell r="D131">
            <v>1.0461733592254724E-3</v>
          </cell>
          <cell r="E131">
            <v>48959.144279999986</v>
          </cell>
          <cell r="F131">
            <v>1.919401015442394E-2</v>
          </cell>
          <cell r="G131">
            <v>36226.20915000001</v>
          </cell>
          <cell r="H131">
            <v>2.2656936826003914E-2</v>
          </cell>
          <cell r="I131">
            <v>12906.829640000004</v>
          </cell>
          <cell r="J131">
            <v>5.878491108161024E-3</v>
          </cell>
          <cell r="K131">
            <v>0</v>
          </cell>
          <cell r="L131">
            <v>0</v>
          </cell>
        </row>
        <row r="132">
          <cell r="B132" t="str">
            <v>Grand Total</v>
          </cell>
          <cell r="C132">
            <v>1577951.6721938965</v>
          </cell>
          <cell r="D132">
            <v>1</v>
          </cell>
          <cell r="E132">
            <v>2550751.1919657714</v>
          </cell>
          <cell r="F132">
            <v>1</v>
          </cell>
          <cell r="G132">
            <v>1598901.4502800005</v>
          </cell>
          <cell r="H132">
            <v>1</v>
          </cell>
          <cell r="I132">
            <v>2195602.4773230734</v>
          </cell>
          <cell r="J132">
            <v>1</v>
          </cell>
          <cell r="K132">
            <v>613070.92536999995</v>
          </cell>
          <cell r="L132">
            <v>1</v>
          </cell>
        </row>
      </sheetData>
      <sheetData sheetId="23"/>
      <sheetData sheetId="24">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0.34966853487094324</v>
          </cell>
          <cell r="AQ7">
            <v>2759071.9747713855</v>
          </cell>
          <cell r="AR7">
            <v>0.36008858605470551</v>
          </cell>
          <cell r="AS7">
            <v>914285.77782000042</v>
          </cell>
          <cell r="AT7">
            <v>0.35843785183743987</v>
          </cell>
          <cell r="AU7">
            <v>1943797.3345016853</v>
          </cell>
          <cell r="AV7">
            <v>0.32474959827322247</v>
          </cell>
          <cell r="AW7">
            <v>2858083.1123216855</v>
          </cell>
          <cell r="AX7">
            <v>0.33481608811594277</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2.1481706172379048E-2</v>
          </cell>
          <cell r="AQ8">
            <v>159195.61851133345</v>
          </cell>
          <cell r="AR8">
            <v>2.0776741491348817E-2</v>
          </cell>
          <cell r="AS8">
            <v>111276.97680577065</v>
          </cell>
          <cell r="AT8">
            <v>4.3625178792923949E-2</v>
          </cell>
          <cell r="AU8">
            <v>130919.68771886459</v>
          </cell>
          <cell r="AV8">
            <v>2.1872710306836848E-2</v>
          </cell>
          <cell r="AW8">
            <v>242196.66452463521</v>
          </cell>
          <cell r="AX8">
            <v>2.8372631789911583E-2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0.23441036375584498</v>
          </cell>
          <cell r="AQ9">
            <v>2084431.7953811719</v>
          </cell>
          <cell r="AR9">
            <v>0.27204078211423599</v>
          </cell>
          <cell r="AS9">
            <v>871395.31324999966</v>
          </cell>
          <cell r="AT9">
            <v>0.34162301521005939</v>
          </cell>
          <cell r="AU9">
            <v>1472726.7187748847</v>
          </cell>
          <cell r="AV9">
            <v>0.24604798134008868</v>
          </cell>
          <cell r="AW9">
            <v>2344122.0320248855</v>
          </cell>
          <cell r="AX9">
            <v>0.2746070488452016</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2116551.4132390004</v>
          </cell>
          <cell r="AP10">
            <v>0.38454825234751655</v>
          </cell>
          <cell r="AQ10">
            <v>2596162.3250930002</v>
          </cell>
          <cell r="AR10">
            <v>0.33882712352536432</v>
          </cell>
          <cell r="AS10">
            <v>559866.35643999989</v>
          </cell>
          <cell r="AT10">
            <v>0.2194907751894575</v>
          </cell>
          <cell r="AU10">
            <v>2367439.297241746</v>
          </cell>
          <cell r="AV10">
            <v>0.39552732533846902</v>
          </cell>
          <cell r="AW10">
            <v>2927305.6536817439</v>
          </cell>
          <cell r="AX10">
            <v>0.34292530663646081</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8.3850272986444718E-3</v>
          </cell>
          <cell r="AQ11">
            <v>55051.996956705887</v>
          </cell>
          <cell r="AR11">
            <v>7.1848780767202495E-3</v>
          </cell>
          <cell r="AS11">
            <v>93926.767650000009</v>
          </cell>
          <cell r="AT11">
            <v>3.6823178970119018E-2</v>
          </cell>
          <cell r="AU11">
            <v>64893.208431787709</v>
          </cell>
          <cell r="AV11">
            <v>1.0841687553957945E-2</v>
          </cell>
          <cell r="AW11">
            <v>158819.97608178752</v>
          </cell>
          <cell r="AX11">
            <v>1.8605296283065769E-2</v>
          </cell>
        </row>
        <row r="12">
          <cell r="B12" t="str">
            <v>Pacific</v>
          </cell>
          <cell r="C12">
            <v>0</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M12">
            <v>0</v>
          </cell>
          <cell r="AN12">
            <v>0</v>
          </cell>
          <cell r="AO12">
            <v>8289.6515229999986</v>
          </cell>
          <cell r="AP12">
            <v>1.5061155546707316E-3</v>
          </cell>
          <cell r="AQ12">
            <v>8289.6515229999986</v>
          </cell>
          <cell r="AR12">
            <v>1.0818887376254985E-3</v>
          </cell>
          <cell r="AS12">
            <v>0</v>
          </cell>
          <cell r="AT12">
            <v>0</v>
          </cell>
          <cell r="AU12">
            <v>5750.2784980000006</v>
          </cell>
          <cell r="AV12">
            <v>9.6069718742740134E-4</v>
          </cell>
          <cell r="AW12">
            <v>5750.2784980000006</v>
          </cell>
          <cell r="AX12">
            <v>6.7362832941328518E-4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1990884.8355257709</v>
          </cell>
          <cell r="AT13">
            <v>1</v>
          </cell>
          <cell r="AU13">
            <v>3618087.2279252224</v>
          </cell>
          <cell r="AV13">
            <v>1</v>
          </cell>
          <cell r="AW13">
            <v>5608972.063450994</v>
          </cell>
          <cell r="AX13">
            <v>1</v>
          </cell>
        </row>
      </sheetData>
      <sheetData sheetId="25"/>
      <sheetData sheetId="26"/>
      <sheetData sheetId="27"/>
      <sheetData sheetId="28">
        <row r="9">
          <cell r="B9" t="str">
            <v>Advance Market Commitments</v>
          </cell>
          <cell r="C9" t="str">
            <v>ChannelCode</v>
          </cell>
          <cell r="D9" t="str">
            <v>44006</v>
          </cell>
          <cell r="E9">
            <v>0</v>
          </cell>
          <cell r="F9">
            <v>0</v>
          </cell>
          <cell r="G9">
            <v>0</v>
          </cell>
          <cell r="H9">
            <v>0</v>
          </cell>
          <cell r="I9">
            <v>0</v>
          </cell>
          <cell r="J9">
            <v>0</v>
          </cell>
          <cell r="K9">
            <v>39963.172429999999</v>
          </cell>
          <cell r="L9">
            <v>1</v>
          </cell>
          <cell r="M9">
            <v>0</v>
          </cell>
          <cell r="N9">
            <v>0</v>
          </cell>
          <cell r="O9">
            <v>39963.172429999999</v>
          </cell>
          <cell r="P9">
            <v>1</v>
          </cell>
          <cell r="Q9">
            <v>39963.172429999999</v>
          </cell>
          <cell r="R9">
            <v>1</v>
          </cell>
          <cell r="S9">
            <v>0</v>
          </cell>
          <cell r="T9">
            <v>0</v>
          </cell>
          <cell r="U9">
            <v>39963.172429999999</v>
          </cell>
          <cell r="V9">
            <v>1</v>
          </cell>
          <cell r="W9">
            <v>0</v>
          </cell>
          <cell r="X9">
            <v>0</v>
          </cell>
          <cell r="Y9">
            <v>0</v>
          </cell>
          <cell r="Z9">
            <v>0</v>
          </cell>
          <cell r="AA9">
            <v>0</v>
          </cell>
          <cell r="AB9">
            <v>0</v>
          </cell>
          <cell r="AC9">
            <v>26334.56523</v>
          </cell>
          <cell r="AD9">
            <v>1</v>
          </cell>
          <cell r="AE9">
            <v>0</v>
          </cell>
          <cell r="AF9">
            <v>0</v>
          </cell>
          <cell r="AG9">
            <v>26334.56523</v>
          </cell>
          <cell r="AH9">
            <v>1</v>
          </cell>
          <cell r="AI9">
            <v>26334.56523</v>
          </cell>
          <cell r="AJ9">
            <v>1</v>
          </cell>
          <cell r="AK9">
            <v>0</v>
          </cell>
          <cell r="AL9">
            <v>0</v>
          </cell>
          <cell r="AM9">
            <v>26334.56523</v>
          </cell>
          <cell r="AN9">
            <v>1</v>
          </cell>
        </row>
        <row r="10">
          <cell r="B10" t="str">
            <v>African Development Bank</v>
          </cell>
          <cell r="C10" t="str">
            <v>ChannelCode</v>
          </cell>
          <cell r="D10" t="str">
            <v>46002</v>
          </cell>
          <cell r="E10">
            <v>7450</v>
          </cell>
          <cell r="F10">
            <v>1</v>
          </cell>
          <cell r="G10">
            <v>0</v>
          </cell>
          <cell r="H10">
            <v>0</v>
          </cell>
          <cell r="I10">
            <v>7450</v>
          </cell>
          <cell r="J10">
            <v>1</v>
          </cell>
          <cell r="K10">
            <v>6392.4525599999997</v>
          </cell>
          <cell r="L10">
            <v>1</v>
          </cell>
          <cell r="M10">
            <v>0</v>
          </cell>
          <cell r="N10">
            <v>0</v>
          </cell>
          <cell r="O10">
            <v>6392.4525599999997</v>
          </cell>
          <cell r="P10">
            <v>1</v>
          </cell>
          <cell r="Q10">
            <v>13842.45256</v>
          </cell>
          <cell r="R10">
            <v>1</v>
          </cell>
          <cell r="S10">
            <v>0</v>
          </cell>
          <cell r="T10">
            <v>0</v>
          </cell>
          <cell r="U10">
            <v>13842.45256</v>
          </cell>
          <cell r="V10">
            <v>1</v>
          </cell>
          <cell r="W10">
            <v>2825.7349999999997</v>
          </cell>
          <cell r="X10">
            <v>1</v>
          </cell>
          <cell r="Y10">
            <v>0</v>
          </cell>
          <cell r="Z10">
            <v>0</v>
          </cell>
          <cell r="AA10">
            <v>2825.7349999999997</v>
          </cell>
          <cell r="AB10">
            <v>1</v>
          </cell>
          <cell r="AC10">
            <v>6392.4525599999997</v>
          </cell>
          <cell r="AD10">
            <v>1</v>
          </cell>
          <cell r="AE10">
            <v>0</v>
          </cell>
          <cell r="AF10">
            <v>0</v>
          </cell>
          <cell r="AG10">
            <v>6392.4525599999997</v>
          </cell>
          <cell r="AH10">
            <v>1</v>
          </cell>
          <cell r="AI10">
            <v>9218.1875600000003</v>
          </cell>
          <cell r="AJ10">
            <v>1</v>
          </cell>
          <cell r="AK10">
            <v>0</v>
          </cell>
          <cell r="AL10">
            <v>0</v>
          </cell>
          <cell r="AM10">
            <v>9218.1875600000003</v>
          </cell>
          <cell r="AN10">
            <v>1</v>
          </cell>
        </row>
        <row r="11">
          <cell r="B11" t="str">
            <v>African Development Fund</v>
          </cell>
          <cell r="C11" t="str">
            <v>ChannelCode</v>
          </cell>
          <cell r="D11" t="str">
            <v>46003</v>
          </cell>
          <cell r="E11">
            <v>0</v>
          </cell>
          <cell r="F11">
            <v>0</v>
          </cell>
          <cell r="G11">
            <v>0</v>
          </cell>
          <cell r="H11">
            <v>0</v>
          </cell>
          <cell r="I11">
            <v>0</v>
          </cell>
          <cell r="J11">
            <v>0</v>
          </cell>
          <cell r="K11">
            <v>212488.47771000001</v>
          </cell>
          <cell r="L11">
            <v>1</v>
          </cell>
          <cell r="M11">
            <v>0</v>
          </cell>
          <cell r="N11">
            <v>0</v>
          </cell>
          <cell r="O11">
            <v>212488.47771000001</v>
          </cell>
          <cell r="P11">
            <v>1</v>
          </cell>
          <cell r="Q11">
            <v>212488.47771000001</v>
          </cell>
          <cell r="R11">
            <v>1</v>
          </cell>
          <cell r="S11">
            <v>0</v>
          </cell>
          <cell r="T11">
            <v>0</v>
          </cell>
          <cell r="U11">
            <v>212488.47771000001</v>
          </cell>
          <cell r="V11">
            <v>1</v>
          </cell>
          <cell r="W11">
            <v>1500</v>
          </cell>
          <cell r="X11">
            <v>1</v>
          </cell>
          <cell r="Y11">
            <v>0</v>
          </cell>
          <cell r="Z11">
            <v>0</v>
          </cell>
          <cell r="AA11">
            <v>1500</v>
          </cell>
          <cell r="AB11">
            <v>1</v>
          </cell>
          <cell r="AC11">
            <v>213630.70553000001</v>
          </cell>
          <cell r="AD11">
            <v>1</v>
          </cell>
          <cell r="AE11">
            <v>0</v>
          </cell>
          <cell r="AF11">
            <v>0</v>
          </cell>
          <cell r="AG11">
            <v>213630.70553000001</v>
          </cell>
          <cell r="AH11">
            <v>1</v>
          </cell>
          <cell r="AI11">
            <v>215130.70553000001</v>
          </cell>
          <cell r="AJ11">
            <v>1</v>
          </cell>
          <cell r="AK11">
            <v>0</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K12">
            <v>0</v>
          </cell>
          <cell r="L12">
            <v>0</v>
          </cell>
          <cell r="M12">
            <v>0</v>
          </cell>
          <cell r="N12">
            <v>0</v>
          </cell>
          <cell r="O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C12">
            <v>0</v>
          </cell>
          <cell r="AD12">
            <v>0</v>
          </cell>
          <cell r="AE12">
            <v>0</v>
          </cell>
          <cell r="AF12">
            <v>0</v>
          </cell>
          <cell r="AG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E13">
            <v>0</v>
          </cell>
          <cell r="F13">
            <v>0</v>
          </cell>
          <cell r="G13">
            <v>26.5</v>
          </cell>
          <cell r="H13">
            <v>1</v>
          </cell>
          <cell r="I13">
            <v>26.5</v>
          </cell>
          <cell r="J13">
            <v>1</v>
          </cell>
          <cell r="K13">
            <v>0</v>
          </cell>
          <cell r="L13">
            <v>0</v>
          </cell>
          <cell r="M13">
            <v>0</v>
          </cell>
          <cell r="N13">
            <v>0</v>
          </cell>
          <cell r="O13">
            <v>0</v>
          </cell>
          <cell r="P13">
            <v>0</v>
          </cell>
          <cell r="Q13">
            <v>0</v>
          </cell>
          <cell r="R13">
            <v>0</v>
          </cell>
          <cell r="S13">
            <v>26.5</v>
          </cell>
          <cell r="T13">
            <v>1</v>
          </cell>
          <cell r="U13">
            <v>26.5</v>
          </cell>
          <cell r="V13">
            <v>1</v>
          </cell>
          <cell r="W13">
            <v>0</v>
          </cell>
          <cell r="X13">
            <v>0</v>
          </cell>
          <cell r="Y13">
            <v>62.198270000000001</v>
          </cell>
          <cell r="Z13">
            <v>1</v>
          </cell>
          <cell r="AA13">
            <v>62.198270000000001</v>
          </cell>
          <cell r="AB13">
            <v>1</v>
          </cell>
          <cell r="AC13">
            <v>0</v>
          </cell>
          <cell r="AD13">
            <v>0</v>
          </cell>
          <cell r="AE13">
            <v>0</v>
          </cell>
          <cell r="AF13">
            <v>0</v>
          </cell>
          <cell r="AG13">
            <v>0</v>
          </cell>
          <cell r="AH13">
            <v>0</v>
          </cell>
          <cell r="AI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K14">
            <v>0</v>
          </cell>
          <cell r="L14">
            <v>0</v>
          </cell>
          <cell r="M14">
            <v>0</v>
          </cell>
          <cell r="N14">
            <v>0</v>
          </cell>
          <cell r="O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C14">
            <v>0</v>
          </cell>
          <cell r="AD14">
            <v>0</v>
          </cell>
          <cell r="AE14">
            <v>0</v>
          </cell>
          <cell r="AF14">
            <v>0</v>
          </cell>
          <cell r="AG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E15">
            <v>0</v>
          </cell>
          <cell r="F15">
            <v>0</v>
          </cell>
          <cell r="G15">
            <v>0</v>
          </cell>
          <cell r="H15">
            <v>0</v>
          </cell>
          <cell r="I15">
            <v>0</v>
          </cell>
          <cell r="J15">
            <v>0</v>
          </cell>
          <cell r="K15">
            <v>50000</v>
          </cell>
          <cell r="L15">
            <v>1</v>
          </cell>
          <cell r="M15">
            <v>0</v>
          </cell>
          <cell r="N15">
            <v>0</v>
          </cell>
          <cell r="O15">
            <v>50000</v>
          </cell>
          <cell r="P15">
            <v>1</v>
          </cell>
          <cell r="Q15">
            <v>50000</v>
          </cell>
          <cell r="R15">
            <v>1</v>
          </cell>
          <cell r="S15">
            <v>0</v>
          </cell>
          <cell r="T15">
            <v>0</v>
          </cell>
          <cell r="U15">
            <v>50000</v>
          </cell>
          <cell r="V15">
            <v>1</v>
          </cell>
          <cell r="W15">
            <v>0</v>
          </cell>
          <cell r="X15">
            <v>0</v>
          </cell>
          <cell r="Y15">
            <v>0</v>
          </cell>
          <cell r="Z15">
            <v>0</v>
          </cell>
          <cell r="AA15">
            <v>0</v>
          </cell>
          <cell r="AB15">
            <v>0</v>
          </cell>
          <cell r="AC15">
            <v>50000</v>
          </cell>
          <cell r="AD15">
            <v>1</v>
          </cell>
          <cell r="AE15">
            <v>0</v>
          </cell>
          <cell r="AF15">
            <v>0</v>
          </cell>
          <cell r="AG15">
            <v>50000</v>
          </cell>
          <cell r="AH15">
            <v>1</v>
          </cell>
          <cell r="AI15">
            <v>50000</v>
          </cell>
          <cell r="AJ15">
            <v>1</v>
          </cell>
          <cell r="AK15">
            <v>0</v>
          </cell>
          <cell r="AL15">
            <v>0</v>
          </cell>
          <cell r="AM15">
            <v>50000</v>
          </cell>
          <cell r="AN15">
            <v>1</v>
          </cell>
        </row>
        <row r="16">
          <cell r="B16" t="str">
            <v>Asian Infrastructure Investment Bank</v>
          </cell>
          <cell r="C16" t="str">
            <v>ChannelCode</v>
          </cell>
          <cell r="D16" t="str">
            <v>46026</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72090.131099000006</v>
          </cell>
          <cell r="AF16">
            <v>1</v>
          </cell>
          <cell r="AG16">
            <v>72090.131099000006</v>
          </cell>
          <cell r="AH16">
            <v>1</v>
          </cell>
          <cell r="AI16">
            <v>0</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G17">
            <v>0</v>
          </cell>
          <cell r="H17">
            <v>0</v>
          </cell>
          <cell r="I17">
            <v>-1360.98262</v>
          </cell>
          <cell r="J17">
            <v>1</v>
          </cell>
          <cell r="K17">
            <v>12277.33022</v>
          </cell>
          <cell r="L17">
            <v>1</v>
          </cell>
          <cell r="M17">
            <v>0</v>
          </cell>
          <cell r="N17">
            <v>0</v>
          </cell>
          <cell r="O17">
            <v>12277.33022</v>
          </cell>
          <cell r="P17">
            <v>1</v>
          </cell>
          <cell r="Q17">
            <v>10916.347599999999</v>
          </cell>
          <cell r="R17">
            <v>1</v>
          </cell>
          <cell r="S17">
            <v>0</v>
          </cell>
          <cell r="T17">
            <v>0</v>
          </cell>
          <cell r="U17">
            <v>10916.347599999999</v>
          </cell>
          <cell r="V17">
            <v>1</v>
          </cell>
          <cell r="W17">
            <v>49550.428</v>
          </cell>
          <cell r="X17">
            <v>1</v>
          </cell>
          <cell r="Y17">
            <v>0</v>
          </cell>
          <cell r="Z17">
            <v>0</v>
          </cell>
          <cell r="AA17">
            <v>49550.428</v>
          </cell>
          <cell r="AB17">
            <v>1</v>
          </cell>
          <cell r="AC17">
            <v>9361.8258999999998</v>
          </cell>
          <cell r="AD17">
            <v>1</v>
          </cell>
          <cell r="AE17">
            <v>0</v>
          </cell>
          <cell r="AF17">
            <v>0</v>
          </cell>
          <cell r="AG17">
            <v>9361.8258999999998</v>
          </cell>
          <cell r="AH17">
            <v>1</v>
          </cell>
          <cell r="AI17">
            <v>58912.253899999996</v>
          </cell>
          <cell r="AJ17">
            <v>1</v>
          </cell>
          <cell r="AK17">
            <v>0</v>
          </cell>
          <cell r="AL17">
            <v>0</v>
          </cell>
          <cell r="AM17">
            <v>58912.253899999996</v>
          </cell>
          <cell r="AN17">
            <v>1</v>
          </cell>
        </row>
        <row r="18">
          <cell r="B18" t="str">
            <v>Central Emergency Response Fund</v>
          </cell>
          <cell r="C18" t="str">
            <v>ChannelCode</v>
          </cell>
          <cell r="D18" t="str">
            <v>41147</v>
          </cell>
          <cell r="E18">
            <v>0</v>
          </cell>
          <cell r="F18">
            <v>0</v>
          </cell>
          <cell r="G18">
            <v>0</v>
          </cell>
          <cell r="H18">
            <v>0</v>
          </cell>
          <cell r="I18">
            <v>0</v>
          </cell>
          <cell r="J18">
            <v>0</v>
          </cell>
          <cell r="K18">
            <v>55000</v>
          </cell>
          <cell r="L18">
            <v>1</v>
          </cell>
          <cell r="M18">
            <v>0</v>
          </cell>
          <cell r="N18">
            <v>0</v>
          </cell>
          <cell r="O18">
            <v>55000</v>
          </cell>
          <cell r="P18">
            <v>1</v>
          </cell>
          <cell r="Q18">
            <v>55000</v>
          </cell>
          <cell r="R18">
            <v>1</v>
          </cell>
          <cell r="S18">
            <v>0</v>
          </cell>
          <cell r="T18">
            <v>0</v>
          </cell>
          <cell r="U18">
            <v>55000</v>
          </cell>
          <cell r="V18">
            <v>1</v>
          </cell>
          <cell r="W18">
            <v>0</v>
          </cell>
          <cell r="X18">
            <v>0</v>
          </cell>
          <cell r="Y18">
            <v>0</v>
          </cell>
          <cell r="Z18">
            <v>0</v>
          </cell>
          <cell r="AA18">
            <v>0</v>
          </cell>
          <cell r="AB18">
            <v>0</v>
          </cell>
          <cell r="AC18">
            <v>55000</v>
          </cell>
          <cell r="AD18">
            <v>1</v>
          </cell>
          <cell r="AE18">
            <v>0</v>
          </cell>
          <cell r="AF18">
            <v>0</v>
          </cell>
          <cell r="AG18">
            <v>55000</v>
          </cell>
          <cell r="AH18">
            <v>1</v>
          </cell>
          <cell r="AI18">
            <v>55000</v>
          </cell>
          <cell r="AJ18">
            <v>1</v>
          </cell>
          <cell r="AK18">
            <v>0</v>
          </cell>
          <cell r="AL18">
            <v>0</v>
          </cell>
          <cell r="AM18">
            <v>55000</v>
          </cell>
          <cell r="AN18">
            <v>1</v>
          </cell>
        </row>
        <row r="19">
          <cell r="B19" t="str">
            <v>CGIAR Fund</v>
          </cell>
          <cell r="C19" t="str">
            <v>ChannelCode</v>
          </cell>
          <cell r="D19" t="str">
            <v>47015</v>
          </cell>
          <cell r="E19">
            <v>0</v>
          </cell>
          <cell r="F19">
            <v>0</v>
          </cell>
          <cell r="G19">
            <v>0</v>
          </cell>
          <cell r="H19">
            <v>0</v>
          </cell>
          <cell r="I19">
            <v>0</v>
          </cell>
          <cell r="J19">
            <v>0</v>
          </cell>
          <cell r="K19">
            <v>35000</v>
          </cell>
          <cell r="L19">
            <v>1</v>
          </cell>
          <cell r="M19">
            <v>0</v>
          </cell>
          <cell r="N19">
            <v>0</v>
          </cell>
          <cell r="O19">
            <v>35000</v>
          </cell>
          <cell r="P19">
            <v>1</v>
          </cell>
          <cell r="Q19">
            <v>35000</v>
          </cell>
          <cell r="R19">
            <v>1</v>
          </cell>
          <cell r="S19">
            <v>0</v>
          </cell>
          <cell r="T19">
            <v>0</v>
          </cell>
          <cell r="U19">
            <v>35000</v>
          </cell>
          <cell r="V19">
            <v>1</v>
          </cell>
          <cell r="W19">
            <v>800</v>
          </cell>
          <cell r="X19">
            <v>1</v>
          </cell>
          <cell r="Y19">
            <v>0</v>
          </cell>
          <cell r="Z19">
            <v>0</v>
          </cell>
          <cell r="AA19">
            <v>800</v>
          </cell>
          <cell r="AB19">
            <v>1</v>
          </cell>
          <cell r="AC19">
            <v>30000</v>
          </cell>
          <cell r="AD19">
            <v>1</v>
          </cell>
          <cell r="AE19">
            <v>0</v>
          </cell>
          <cell r="AF19">
            <v>0</v>
          </cell>
          <cell r="AG19">
            <v>30000</v>
          </cell>
          <cell r="AH19">
            <v>1</v>
          </cell>
          <cell r="AI19">
            <v>30800</v>
          </cell>
          <cell r="AJ19">
            <v>1</v>
          </cell>
          <cell r="AK19">
            <v>0</v>
          </cell>
          <cell r="AL19">
            <v>0</v>
          </cell>
          <cell r="AM19">
            <v>30800</v>
          </cell>
          <cell r="AN19">
            <v>1</v>
          </cell>
        </row>
        <row r="20">
          <cell r="B20" t="str">
            <v>CITES</v>
          </cell>
          <cell r="C20" t="str">
            <v>ChannelCode</v>
          </cell>
          <cell r="D20">
            <v>47022</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B21" t="str">
            <v>Clean Technology Fund</v>
          </cell>
          <cell r="C21" t="str">
            <v>ChannelCode</v>
          </cell>
          <cell r="D21" t="str">
            <v>47134</v>
          </cell>
          <cell r="E21">
            <v>0</v>
          </cell>
          <cell r="F21">
            <v>0</v>
          </cell>
          <cell r="G21">
            <v>0</v>
          </cell>
          <cell r="H21">
            <v>0</v>
          </cell>
          <cell r="I21">
            <v>0</v>
          </cell>
          <cell r="J21">
            <v>0</v>
          </cell>
          <cell r="K21">
            <v>0</v>
          </cell>
          <cell r="L21">
            <v>0</v>
          </cell>
          <cell r="M21">
            <v>157802.231</v>
          </cell>
          <cell r="N21">
            <v>1</v>
          </cell>
          <cell r="O21">
            <v>157802.231</v>
          </cell>
          <cell r="P21">
            <v>1</v>
          </cell>
          <cell r="Q21">
            <v>0</v>
          </cell>
          <cell r="R21">
            <v>0</v>
          </cell>
          <cell r="S21">
            <v>157802.231</v>
          </cell>
          <cell r="T21">
            <v>1</v>
          </cell>
          <cell r="U21">
            <v>157802.231</v>
          </cell>
          <cell r="V21">
            <v>1</v>
          </cell>
          <cell r="W21">
            <v>0</v>
          </cell>
          <cell r="X21">
            <v>0</v>
          </cell>
          <cell r="Y21">
            <v>0</v>
          </cell>
          <cell r="Z21">
            <v>0</v>
          </cell>
          <cell r="AA21">
            <v>0</v>
          </cell>
          <cell r="AB21">
            <v>0</v>
          </cell>
          <cell r="AC21">
            <v>0</v>
          </cell>
          <cell r="AD21">
            <v>0</v>
          </cell>
          <cell r="AE21">
            <v>50505.93</v>
          </cell>
          <cell r="AF21">
            <v>1</v>
          </cell>
          <cell r="AG21">
            <v>50505.93</v>
          </cell>
          <cell r="AH21">
            <v>1</v>
          </cell>
          <cell r="AI21">
            <v>0</v>
          </cell>
          <cell r="AJ21">
            <v>0</v>
          </cell>
          <cell r="AK21">
            <v>50505.93</v>
          </cell>
          <cell r="AL21">
            <v>1</v>
          </cell>
          <cell r="AM21">
            <v>50505.93</v>
          </cell>
          <cell r="AN21">
            <v>1</v>
          </cell>
        </row>
        <row r="22">
          <cell r="B22" t="str">
            <v>Commonwealth Foundation</v>
          </cell>
          <cell r="C22" t="str">
            <v>ChannelCode</v>
          </cell>
          <cell r="D22" t="str">
            <v>47013</v>
          </cell>
          <cell r="E22">
            <v>0</v>
          </cell>
          <cell r="F22">
            <v>0</v>
          </cell>
          <cell r="G22">
            <v>0</v>
          </cell>
          <cell r="H22">
            <v>0</v>
          </cell>
          <cell r="I22">
            <v>0</v>
          </cell>
          <cell r="J22">
            <v>0</v>
          </cell>
          <cell r="K22">
            <v>0</v>
          </cell>
          <cell r="L22">
            <v>0</v>
          </cell>
          <cell r="M22">
            <v>721.55000000000007</v>
          </cell>
          <cell r="N22">
            <v>1</v>
          </cell>
          <cell r="O22">
            <v>721.55000000000007</v>
          </cell>
          <cell r="P22">
            <v>1</v>
          </cell>
          <cell r="Q22">
            <v>0</v>
          </cell>
          <cell r="R22">
            <v>0</v>
          </cell>
          <cell r="S22">
            <v>721.55000000000007</v>
          </cell>
          <cell r="T22">
            <v>1</v>
          </cell>
          <cell r="U22">
            <v>721.55000000000007</v>
          </cell>
          <cell r="V22">
            <v>1</v>
          </cell>
          <cell r="W22">
            <v>0</v>
          </cell>
          <cell r="X22">
            <v>0</v>
          </cell>
          <cell r="Y22">
            <v>0</v>
          </cell>
          <cell r="Z22">
            <v>0</v>
          </cell>
          <cell r="AA22">
            <v>0</v>
          </cell>
          <cell r="AB22">
            <v>0</v>
          </cell>
          <cell r="AC22">
            <v>307.35000000000002</v>
          </cell>
          <cell r="AD22">
            <v>1</v>
          </cell>
          <cell r="AE22">
            <v>717.15</v>
          </cell>
          <cell r="AF22">
            <v>1</v>
          </cell>
          <cell r="AG22">
            <v>1024.5</v>
          </cell>
          <cell r="AH22">
            <v>1</v>
          </cell>
          <cell r="AI22">
            <v>307.35000000000002</v>
          </cell>
          <cell r="AJ22">
            <v>1</v>
          </cell>
          <cell r="AK22">
            <v>717.15</v>
          </cell>
          <cell r="AL22">
            <v>1</v>
          </cell>
          <cell r="AM22">
            <v>1024.5</v>
          </cell>
          <cell r="AN22">
            <v>1</v>
          </cell>
        </row>
        <row r="23">
          <cell r="B23" t="str">
            <v>Commonwealth of Learning</v>
          </cell>
          <cell r="C23" t="str">
            <v>ChannelCode</v>
          </cell>
          <cell r="D23" t="str">
            <v>47025</v>
          </cell>
          <cell r="E23">
            <v>62.5</v>
          </cell>
          <cell r="F23">
            <v>1</v>
          </cell>
          <cell r="G23">
            <v>0</v>
          </cell>
          <cell r="H23">
            <v>0</v>
          </cell>
          <cell r="I23">
            <v>62.5</v>
          </cell>
          <cell r="J23">
            <v>1</v>
          </cell>
          <cell r="K23">
            <v>1300</v>
          </cell>
          <cell r="L23">
            <v>1</v>
          </cell>
          <cell r="M23">
            <v>0</v>
          </cell>
          <cell r="N23">
            <v>0</v>
          </cell>
          <cell r="O23">
            <v>1300</v>
          </cell>
          <cell r="P23">
            <v>1</v>
          </cell>
          <cell r="Q23">
            <v>1362.5</v>
          </cell>
          <cell r="R23">
            <v>1</v>
          </cell>
          <cell r="S23">
            <v>0</v>
          </cell>
          <cell r="T23">
            <v>0</v>
          </cell>
          <cell r="U23">
            <v>1362.5</v>
          </cell>
          <cell r="V23">
            <v>1</v>
          </cell>
          <cell r="W23">
            <v>0</v>
          </cell>
          <cell r="X23">
            <v>0</v>
          </cell>
          <cell r="Y23">
            <v>0</v>
          </cell>
          <cell r="Z23">
            <v>0</v>
          </cell>
          <cell r="AA23">
            <v>0</v>
          </cell>
          <cell r="AB23">
            <v>0</v>
          </cell>
          <cell r="AC23">
            <v>650</v>
          </cell>
          <cell r="AD23">
            <v>1</v>
          </cell>
          <cell r="AE23">
            <v>0</v>
          </cell>
          <cell r="AF23">
            <v>0</v>
          </cell>
          <cell r="AG23">
            <v>650</v>
          </cell>
          <cell r="AH23">
            <v>1</v>
          </cell>
          <cell r="AI23">
            <v>650</v>
          </cell>
          <cell r="AJ23">
            <v>1</v>
          </cell>
          <cell r="AK23">
            <v>0</v>
          </cell>
          <cell r="AL23">
            <v>0</v>
          </cell>
          <cell r="AM23">
            <v>650</v>
          </cell>
          <cell r="AN23">
            <v>1</v>
          </cell>
        </row>
        <row r="24">
          <cell r="B24" t="str">
            <v>Commonwealth Secretariat (ODA-eligible contributions only)</v>
          </cell>
          <cell r="C24" t="str">
            <v>ChannelCode</v>
          </cell>
          <cell r="D24" t="str">
            <v>47132</v>
          </cell>
          <cell r="E24">
            <v>0</v>
          </cell>
          <cell r="F24">
            <v>0</v>
          </cell>
          <cell r="G24">
            <v>0</v>
          </cell>
          <cell r="H24">
            <v>0</v>
          </cell>
          <cell r="I24">
            <v>0</v>
          </cell>
          <cell r="J24">
            <v>0</v>
          </cell>
          <cell r="K24">
            <v>9930.76</v>
          </cell>
          <cell r="L24">
            <v>1</v>
          </cell>
          <cell r="M24">
            <v>336.85700000000003</v>
          </cell>
          <cell r="N24">
            <v>1</v>
          </cell>
          <cell r="O24">
            <v>10267.616999999998</v>
          </cell>
          <cell r="P24">
            <v>1</v>
          </cell>
          <cell r="Q24">
            <v>9930.76</v>
          </cell>
          <cell r="R24">
            <v>1</v>
          </cell>
          <cell r="S24">
            <v>336.85700000000003</v>
          </cell>
          <cell r="T24">
            <v>1</v>
          </cell>
          <cell r="U24">
            <v>10267.616999999998</v>
          </cell>
          <cell r="V24">
            <v>1</v>
          </cell>
          <cell r="W24">
            <v>0</v>
          </cell>
          <cell r="X24">
            <v>0</v>
          </cell>
          <cell r="Y24">
            <v>206.17399999999998</v>
          </cell>
          <cell r="Z24">
            <v>1</v>
          </cell>
          <cell r="AA24">
            <v>206.17399999999998</v>
          </cell>
          <cell r="AB24">
            <v>1</v>
          </cell>
          <cell r="AC24">
            <v>5480.76</v>
          </cell>
          <cell r="AD24">
            <v>1</v>
          </cell>
          <cell r="AE24">
            <v>0</v>
          </cell>
          <cell r="AF24">
            <v>0</v>
          </cell>
          <cell r="AG24">
            <v>5480.76</v>
          </cell>
          <cell r="AH24">
            <v>1</v>
          </cell>
          <cell r="AI24">
            <v>5480.76</v>
          </cell>
          <cell r="AJ24">
            <v>1</v>
          </cell>
          <cell r="AK24">
            <v>206.17399999999998</v>
          </cell>
          <cell r="AL24">
            <v>1</v>
          </cell>
          <cell r="AM24">
            <v>5686.9340000000002</v>
          </cell>
          <cell r="AN24">
            <v>1</v>
          </cell>
        </row>
        <row r="25">
          <cell r="B25" t="str">
            <v>Convention on International Trade in Endangered Species of Wild Flora and Fauna</v>
          </cell>
          <cell r="C25" t="str">
            <v>ChannelCode</v>
          </cell>
          <cell r="D25" t="str">
            <v>47022</v>
          </cell>
          <cell r="E25">
            <v>0</v>
          </cell>
          <cell r="F25">
            <v>0</v>
          </cell>
          <cell r="G25">
            <v>100</v>
          </cell>
          <cell r="H25">
            <v>1</v>
          </cell>
          <cell r="I25">
            <v>100</v>
          </cell>
          <cell r="J25">
            <v>1</v>
          </cell>
          <cell r="K25">
            <v>0</v>
          </cell>
          <cell r="L25">
            <v>0</v>
          </cell>
          <cell r="M25">
            <v>0</v>
          </cell>
          <cell r="N25">
            <v>0</v>
          </cell>
          <cell r="O25">
            <v>0</v>
          </cell>
          <cell r="P25">
            <v>0</v>
          </cell>
          <cell r="Q25">
            <v>0</v>
          </cell>
          <cell r="R25">
            <v>0</v>
          </cell>
          <cell r="S25">
            <v>100</v>
          </cell>
          <cell r="T25">
            <v>1</v>
          </cell>
          <cell r="U25">
            <v>100</v>
          </cell>
          <cell r="V25">
            <v>1</v>
          </cell>
          <cell r="W25">
            <v>0</v>
          </cell>
          <cell r="X25">
            <v>0</v>
          </cell>
          <cell r="Y25">
            <v>126.52168</v>
          </cell>
          <cell r="Z25">
            <v>1</v>
          </cell>
          <cell r="AA25">
            <v>126.52168</v>
          </cell>
          <cell r="AB25">
            <v>1</v>
          </cell>
          <cell r="AC25">
            <v>0</v>
          </cell>
          <cell r="AD25">
            <v>0</v>
          </cell>
          <cell r="AE25">
            <v>218.19040000000001</v>
          </cell>
          <cell r="AF25">
            <v>1</v>
          </cell>
          <cell r="AG25">
            <v>218.19040000000001</v>
          </cell>
          <cell r="AH25">
            <v>1</v>
          </cell>
          <cell r="AI25">
            <v>0</v>
          </cell>
          <cell r="AJ25">
            <v>0</v>
          </cell>
          <cell r="AK25">
            <v>344.71208000000001</v>
          </cell>
          <cell r="AL25">
            <v>1</v>
          </cell>
          <cell r="AM25">
            <v>344.71208000000001</v>
          </cell>
          <cell r="AN25">
            <v>1</v>
          </cell>
        </row>
        <row r="26">
          <cell r="B26" t="str">
            <v>Convention to Combat Desertification</v>
          </cell>
          <cell r="C26" t="str">
            <v>ChannelCode</v>
          </cell>
          <cell r="D26" t="str">
            <v>41101</v>
          </cell>
          <cell r="E26">
            <v>0</v>
          </cell>
          <cell r="F26">
            <v>0</v>
          </cell>
          <cell r="G26">
            <v>0</v>
          </cell>
          <cell r="H26">
            <v>0</v>
          </cell>
          <cell r="I26">
            <v>0</v>
          </cell>
          <cell r="J26">
            <v>0</v>
          </cell>
          <cell r="K26">
            <v>282.09399000000002</v>
          </cell>
          <cell r="L26">
            <v>1</v>
          </cell>
          <cell r="M26">
            <v>0</v>
          </cell>
          <cell r="N26">
            <v>0</v>
          </cell>
          <cell r="O26">
            <v>282.09399000000002</v>
          </cell>
          <cell r="P26">
            <v>1</v>
          </cell>
          <cell r="Q26">
            <v>282.09399000000002</v>
          </cell>
          <cell r="R26">
            <v>1</v>
          </cell>
          <cell r="S26">
            <v>0</v>
          </cell>
          <cell r="T26">
            <v>0</v>
          </cell>
          <cell r="U26">
            <v>282.09399000000002</v>
          </cell>
          <cell r="V26">
            <v>1</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B27" t="str">
            <v>Council of Europe</v>
          </cell>
          <cell r="C27" t="str">
            <v>ChannelCode</v>
          </cell>
          <cell r="D27" t="str">
            <v>47138</v>
          </cell>
          <cell r="E27">
            <v>0</v>
          </cell>
          <cell r="F27">
            <v>0</v>
          </cell>
          <cell r="G27">
            <v>0</v>
          </cell>
          <cell r="H27">
            <v>0</v>
          </cell>
          <cell r="I27">
            <v>0</v>
          </cell>
          <cell r="J27">
            <v>0</v>
          </cell>
          <cell r="K27">
            <v>0</v>
          </cell>
          <cell r="L27">
            <v>0</v>
          </cell>
          <cell r="M27">
            <v>9141.3148000000001</v>
          </cell>
          <cell r="N27">
            <v>1</v>
          </cell>
          <cell r="O27">
            <v>9141.3148000000001</v>
          </cell>
          <cell r="P27">
            <v>1</v>
          </cell>
          <cell r="Q27">
            <v>0</v>
          </cell>
          <cell r="R27">
            <v>0</v>
          </cell>
          <cell r="S27">
            <v>9141.3148000000001</v>
          </cell>
          <cell r="T27">
            <v>1</v>
          </cell>
          <cell r="U27">
            <v>9141.3148000000001</v>
          </cell>
          <cell r="V27">
            <v>1</v>
          </cell>
          <cell r="W27">
            <v>0</v>
          </cell>
          <cell r="X27">
            <v>0</v>
          </cell>
          <cell r="Y27">
            <v>117.21044000000001</v>
          </cell>
          <cell r="Z27">
            <v>1</v>
          </cell>
          <cell r="AA27">
            <v>117.21044000000001</v>
          </cell>
          <cell r="AB27">
            <v>1</v>
          </cell>
          <cell r="AC27">
            <v>0</v>
          </cell>
          <cell r="AD27">
            <v>0</v>
          </cell>
          <cell r="AE27">
            <v>9889.4152599999998</v>
          </cell>
          <cell r="AF27">
            <v>1</v>
          </cell>
          <cell r="AG27">
            <v>9889.4152599999998</v>
          </cell>
          <cell r="AH27">
            <v>1</v>
          </cell>
          <cell r="AI27">
            <v>0</v>
          </cell>
          <cell r="AJ27">
            <v>0</v>
          </cell>
          <cell r="AK27">
            <v>10006.625699999999</v>
          </cell>
          <cell r="AL27">
            <v>1</v>
          </cell>
          <cell r="AM27">
            <v>10006.625699999999</v>
          </cell>
          <cell r="AN27">
            <v>1</v>
          </cell>
        </row>
        <row r="28">
          <cell r="B28" t="str">
            <v>Economic Commission for Latin America and the Caribbean</v>
          </cell>
          <cell r="C28" t="str">
            <v>ChannelCode</v>
          </cell>
          <cell r="D28" t="str">
            <v>41104</v>
          </cell>
          <cell r="E28">
            <v>0</v>
          </cell>
          <cell r="F28">
            <v>0</v>
          </cell>
          <cell r="G28">
            <v>66.435000000000002</v>
          </cell>
          <cell r="H28">
            <v>1</v>
          </cell>
          <cell r="I28">
            <v>66.435000000000002</v>
          </cell>
          <cell r="J28">
            <v>1</v>
          </cell>
          <cell r="K28">
            <v>0</v>
          </cell>
          <cell r="L28">
            <v>0</v>
          </cell>
          <cell r="M28">
            <v>0</v>
          </cell>
          <cell r="N28">
            <v>0</v>
          </cell>
          <cell r="O28">
            <v>0</v>
          </cell>
          <cell r="P28">
            <v>0</v>
          </cell>
          <cell r="Q28">
            <v>0</v>
          </cell>
          <cell r="R28">
            <v>0</v>
          </cell>
          <cell r="S28">
            <v>66.435000000000002</v>
          </cell>
          <cell r="T28">
            <v>1</v>
          </cell>
          <cell r="U28">
            <v>66.435000000000002</v>
          </cell>
          <cell r="V28">
            <v>1</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B29" t="str">
            <v>European and Mediterranean Plant Protection Organisation</v>
          </cell>
          <cell r="C29" t="str">
            <v>ChannelCode</v>
          </cell>
          <cell r="D29" t="str">
            <v>47036</v>
          </cell>
          <cell r="E29">
            <v>0</v>
          </cell>
          <cell r="F29">
            <v>0</v>
          </cell>
          <cell r="G29">
            <v>0</v>
          </cell>
          <cell r="H29">
            <v>0</v>
          </cell>
          <cell r="I29">
            <v>0</v>
          </cell>
          <cell r="J29">
            <v>0</v>
          </cell>
          <cell r="K29">
            <v>0</v>
          </cell>
          <cell r="L29">
            <v>0</v>
          </cell>
          <cell r="M29">
            <v>90.075839999999999</v>
          </cell>
          <cell r="N29">
            <v>1</v>
          </cell>
          <cell r="O29">
            <v>90.075839999999999</v>
          </cell>
          <cell r="P29">
            <v>1</v>
          </cell>
          <cell r="Q29">
            <v>0</v>
          </cell>
          <cell r="R29">
            <v>0</v>
          </cell>
          <cell r="S29">
            <v>90.075839999999999</v>
          </cell>
          <cell r="T29">
            <v>1</v>
          </cell>
          <cell r="U29">
            <v>90.075839999999999</v>
          </cell>
          <cell r="V29">
            <v>1</v>
          </cell>
          <cell r="W29">
            <v>0</v>
          </cell>
          <cell r="X29">
            <v>0</v>
          </cell>
          <cell r="Y29">
            <v>0</v>
          </cell>
          <cell r="Z29">
            <v>0</v>
          </cell>
          <cell r="AA29">
            <v>0</v>
          </cell>
          <cell r="AB29">
            <v>0</v>
          </cell>
          <cell r="AC29">
            <v>0</v>
          </cell>
          <cell r="AD29">
            <v>0</v>
          </cell>
          <cell r="AE29">
            <v>107.64188</v>
          </cell>
          <cell r="AF29">
            <v>1</v>
          </cell>
          <cell r="AG29">
            <v>107.64188</v>
          </cell>
          <cell r="AH29">
            <v>1</v>
          </cell>
          <cell r="AI29">
            <v>0</v>
          </cell>
          <cell r="AJ29">
            <v>0</v>
          </cell>
          <cell r="AK29">
            <v>107.64188</v>
          </cell>
          <cell r="AL29">
            <v>1</v>
          </cell>
          <cell r="AM29">
            <v>107.64188</v>
          </cell>
          <cell r="AN29">
            <v>1</v>
          </cell>
        </row>
        <row r="30">
          <cell r="B30" t="str">
            <v>European Bank for Reconstruction and Development</v>
          </cell>
          <cell r="C30" t="str">
            <v>ChannelCode</v>
          </cell>
          <cell r="D30" t="str">
            <v>46015</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700</v>
          </cell>
          <cell r="X30">
            <v>0.73684210526315796</v>
          </cell>
          <cell r="Y30">
            <v>0</v>
          </cell>
          <cell r="Z30">
            <v>0</v>
          </cell>
          <cell r="AA30">
            <v>700</v>
          </cell>
          <cell r="AB30">
            <v>0.73684210526315796</v>
          </cell>
          <cell r="AC30">
            <v>0</v>
          </cell>
          <cell r="AD30">
            <v>0</v>
          </cell>
          <cell r="AE30">
            <v>0</v>
          </cell>
          <cell r="AF30">
            <v>0</v>
          </cell>
          <cell r="AG30">
            <v>0</v>
          </cell>
          <cell r="AH30">
            <v>0</v>
          </cell>
          <cell r="AI30">
            <v>700</v>
          </cell>
          <cell r="AJ30">
            <v>0.73684210526315796</v>
          </cell>
          <cell r="AK30">
            <v>0</v>
          </cell>
          <cell r="AL30">
            <v>0</v>
          </cell>
          <cell r="AM30">
            <v>700</v>
          </cell>
          <cell r="AN30">
            <v>0.73684210526315796</v>
          </cell>
        </row>
        <row r="31">
          <cell r="B31" t="str">
            <v>European Bank for Reconstruction and Development – technical co-operation and special funds (ODA-eligible countries only)</v>
          </cell>
          <cell r="C31" t="str">
            <v>ChannelCode</v>
          </cell>
          <cell r="D31" t="str">
            <v>46016</v>
          </cell>
          <cell r="E31">
            <v>950</v>
          </cell>
          <cell r="F31">
            <v>1</v>
          </cell>
          <cell r="G31">
            <v>0</v>
          </cell>
          <cell r="H31">
            <v>0</v>
          </cell>
          <cell r="I31">
            <v>950</v>
          </cell>
          <cell r="J31">
            <v>1</v>
          </cell>
          <cell r="K31">
            <v>0</v>
          </cell>
          <cell r="L31">
            <v>0</v>
          </cell>
          <cell r="M31">
            <v>0</v>
          </cell>
          <cell r="N31">
            <v>0</v>
          </cell>
          <cell r="O31">
            <v>0</v>
          </cell>
          <cell r="P31">
            <v>0</v>
          </cell>
          <cell r="Q31">
            <v>950</v>
          </cell>
          <cell r="R31">
            <v>1</v>
          </cell>
          <cell r="S31">
            <v>0</v>
          </cell>
          <cell r="T31">
            <v>0</v>
          </cell>
          <cell r="U31">
            <v>950</v>
          </cell>
          <cell r="V31">
            <v>1</v>
          </cell>
          <cell r="W31">
            <v>250</v>
          </cell>
          <cell r="X31">
            <v>0.26315789473684209</v>
          </cell>
          <cell r="Y31">
            <v>0</v>
          </cell>
          <cell r="Z31">
            <v>0</v>
          </cell>
          <cell r="AA31">
            <v>250</v>
          </cell>
          <cell r="AB31">
            <v>0.26315789473684209</v>
          </cell>
          <cell r="AC31">
            <v>0</v>
          </cell>
          <cell r="AD31">
            <v>0</v>
          </cell>
          <cell r="AE31">
            <v>0</v>
          </cell>
          <cell r="AF31">
            <v>0</v>
          </cell>
          <cell r="AG31">
            <v>0</v>
          </cell>
          <cell r="AH31">
            <v>0</v>
          </cell>
          <cell r="AI31">
            <v>250</v>
          </cell>
          <cell r="AJ31">
            <v>0.26315789473684209</v>
          </cell>
          <cell r="AK31">
            <v>0</v>
          </cell>
          <cell r="AL31">
            <v>0</v>
          </cell>
          <cell r="AM31">
            <v>250</v>
          </cell>
          <cell r="AN31">
            <v>0.26315789473684209</v>
          </cell>
        </row>
        <row r="32">
          <cell r="B32" t="str">
            <v>European Commission - Development Share of Budget</v>
          </cell>
          <cell r="C32" t="str">
            <v>ChannelCode</v>
          </cell>
          <cell r="D32" t="str">
            <v>42001</v>
          </cell>
          <cell r="E32">
            <v>0</v>
          </cell>
          <cell r="F32">
            <v>0</v>
          </cell>
          <cell r="G32">
            <v>0</v>
          </cell>
          <cell r="H32">
            <v>0</v>
          </cell>
          <cell r="I32">
            <v>0</v>
          </cell>
          <cell r="J32">
            <v>0</v>
          </cell>
          <cell r="K32">
            <v>425620.46500000003</v>
          </cell>
          <cell r="L32">
            <v>1</v>
          </cell>
          <cell r="M32">
            <v>509487.36099999998</v>
          </cell>
          <cell r="N32">
            <v>1</v>
          </cell>
          <cell r="O32">
            <v>935107.826</v>
          </cell>
          <cell r="P32">
            <v>1</v>
          </cell>
          <cell r="Q32">
            <v>425620.46500000003</v>
          </cell>
          <cell r="R32">
            <v>1</v>
          </cell>
          <cell r="S32">
            <v>509487.36099999998</v>
          </cell>
          <cell r="T32">
            <v>1</v>
          </cell>
          <cell r="U32">
            <v>935107.826</v>
          </cell>
          <cell r="V32">
            <v>1</v>
          </cell>
          <cell r="W32">
            <v>0</v>
          </cell>
          <cell r="X32">
            <v>0</v>
          </cell>
          <cell r="Y32">
            <v>0</v>
          </cell>
          <cell r="Z32">
            <v>0</v>
          </cell>
          <cell r="AA32">
            <v>0</v>
          </cell>
          <cell r="AB32">
            <v>0</v>
          </cell>
          <cell r="AC32">
            <v>498000</v>
          </cell>
          <cell r="AD32">
            <v>0</v>
          </cell>
          <cell r="AE32">
            <v>532596.75099999993</v>
          </cell>
          <cell r="AF32">
            <v>1</v>
          </cell>
          <cell r="AG32">
            <v>1030596.751</v>
          </cell>
          <cell r="AH32">
            <v>1</v>
          </cell>
          <cell r="AI32">
            <v>498000</v>
          </cell>
          <cell r="AJ32">
            <v>0</v>
          </cell>
          <cell r="AK32">
            <v>532596.75099999993</v>
          </cell>
          <cell r="AL32">
            <v>1</v>
          </cell>
          <cell r="AM32">
            <v>1030596.751</v>
          </cell>
          <cell r="AN32">
            <v>1</v>
          </cell>
        </row>
        <row r="33">
          <cell r="B33" t="str">
            <v>European Commission - European Development Fund</v>
          </cell>
          <cell r="C33" t="str">
            <v>ChannelCode</v>
          </cell>
          <cell r="D33" t="str">
            <v>42003</v>
          </cell>
          <cell r="E33">
            <v>54270</v>
          </cell>
          <cell r="F33">
            <v>1</v>
          </cell>
          <cell r="G33">
            <v>0</v>
          </cell>
          <cell r="H33">
            <v>0</v>
          </cell>
          <cell r="I33">
            <v>54270</v>
          </cell>
          <cell r="J33">
            <v>1</v>
          </cell>
          <cell r="K33">
            <v>391767.61365999997</v>
          </cell>
          <cell r="L33">
            <v>1</v>
          </cell>
          <cell r="M33">
            <v>0</v>
          </cell>
          <cell r="N33">
            <v>0</v>
          </cell>
          <cell r="O33">
            <v>391767.61365999997</v>
          </cell>
          <cell r="P33">
            <v>1</v>
          </cell>
          <cell r="Q33">
            <v>446037.61365999997</v>
          </cell>
          <cell r="R33">
            <v>1</v>
          </cell>
          <cell r="S33">
            <v>0</v>
          </cell>
          <cell r="T33">
            <v>0</v>
          </cell>
          <cell r="U33">
            <v>446037.61365999997</v>
          </cell>
          <cell r="V33">
            <v>1</v>
          </cell>
          <cell r="W33">
            <v>49800</v>
          </cell>
          <cell r="X33">
            <v>1</v>
          </cell>
          <cell r="Y33">
            <v>0</v>
          </cell>
          <cell r="Z33">
            <v>0</v>
          </cell>
          <cell r="AA33">
            <v>49800</v>
          </cell>
          <cell r="AB33">
            <v>1</v>
          </cell>
          <cell r="AC33">
            <v>472625.75722000003</v>
          </cell>
          <cell r="AD33">
            <v>1</v>
          </cell>
          <cell r="AE33">
            <v>0</v>
          </cell>
          <cell r="AF33">
            <v>0</v>
          </cell>
          <cell r="AG33">
            <v>472625.75722000003</v>
          </cell>
          <cell r="AH33">
            <v>1</v>
          </cell>
          <cell r="AI33">
            <v>522425.75722000003</v>
          </cell>
          <cell r="AJ33">
            <v>1</v>
          </cell>
          <cell r="AK33">
            <v>0</v>
          </cell>
          <cell r="AL33">
            <v>0</v>
          </cell>
          <cell r="AM33">
            <v>522425.75722000003</v>
          </cell>
          <cell r="AN33">
            <v>1</v>
          </cell>
        </row>
        <row r="34">
          <cell r="B34" t="str">
            <v>European Investment Bank</v>
          </cell>
          <cell r="C34" t="str">
            <v>ChannelCode</v>
          </cell>
          <cell r="D34" t="str">
            <v>42004</v>
          </cell>
          <cell r="E34">
            <v>5000</v>
          </cell>
          <cell r="F34">
            <v>1</v>
          </cell>
          <cell r="G34">
            <v>2800</v>
          </cell>
          <cell r="H34">
            <v>1</v>
          </cell>
          <cell r="I34">
            <v>7800</v>
          </cell>
          <cell r="J34">
            <v>1</v>
          </cell>
          <cell r="K34">
            <v>0</v>
          </cell>
          <cell r="L34">
            <v>0</v>
          </cell>
          <cell r="M34">
            <v>0</v>
          </cell>
          <cell r="N34">
            <v>0</v>
          </cell>
          <cell r="O34">
            <v>0</v>
          </cell>
          <cell r="P34">
            <v>0</v>
          </cell>
          <cell r="Q34">
            <v>5000</v>
          </cell>
          <cell r="R34">
            <v>1</v>
          </cell>
          <cell r="S34">
            <v>2800</v>
          </cell>
          <cell r="T34">
            <v>1</v>
          </cell>
          <cell r="U34">
            <v>7800</v>
          </cell>
          <cell r="V34">
            <v>1</v>
          </cell>
          <cell r="W34">
            <v>0</v>
          </cell>
          <cell r="X34">
            <v>0</v>
          </cell>
          <cell r="Y34">
            <v>42436.750999999997</v>
          </cell>
          <cell r="Z34">
            <v>1</v>
          </cell>
          <cell r="AA34">
            <v>42436.750999999997</v>
          </cell>
          <cell r="AB34">
            <v>1</v>
          </cell>
          <cell r="AC34">
            <v>0</v>
          </cell>
          <cell r="AD34">
            <v>0</v>
          </cell>
          <cell r="AE34">
            <v>0</v>
          </cell>
          <cell r="AF34">
            <v>0</v>
          </cell>
          <cell r="AG34">
            <v>0</v>
          </cell>
          <cell r="AH34">
            <v>0</v>
          </cell>
          <cell r="AI34">
            <v>0</v>
          </cell>
          <cell r="AJ34">
            <v>0</v>
          </cell>
          <cell r="AK34">
            <v>42436.750999999997</v>
          </cell>
          <cell r="AL34">
            <v>1</v>
          </cell>
          <cell r="AM34">
            <v>42436.750999999997</v>
          </cell>
          <cell r="AN34">
            <v>1</v>
          </cell>
        </row>
        <row r="35">
          <cell r="B35" t="str">
            <v>European Union Institution (EU)</v>
          </cell>
          <cell r="C35" t="str">
            <v>ChannelCode</v>
          </cell>
          <cell r="D35" t="str">
            <v>42000</v>
          </cell>
          <cell r="E35">
            <v>1205.65975</v>
          </cell>
          <cell r="F35">
            <v>1</v>
          </cell>
          <cell r="G35">
            <v>77.108000000000004</v>
          </cell>
          <cell r="H35">
            <v>1</v>
          </cell>
          <cell r="I35">
            <v>1282.76775</v>
          </cell>
          <cell r="J35">
            <v>1</v>
          </cell>
          <cell r="K35">
            <v>0</v>
          </cell>
          <cell r="L35">
            <v>0</v>
          </cell>
          <cell r="M35">
            <v>0</v>
          </cell>
          <cell r="N35">
            <v>0</v>
          </cell>
          <cell r="O35">
            <v>0</v>
          </cell>
          <cell r="P35">
            <v>0</v>
          </cell>
          <cell r="Q35">
            <v>1205.65975</v>
          </cell>
          <cell r="R35">
            <v>1</v>
          </cell>
          <cell r="S35">
            <v>77.108000000000004</v>
          </cell>
          <cell r="T35">
            <v>1</v>
          </cell>
          <cell r="U35">
            <v>1282.76775</v>
          </cell>
          <cell r="V35">
            <v>1</v>
          </cell>
          <cell r="W35">
            <v>86754.611720000015</v>
          </cell>
          <cell r="X35">
            <v>1</v>
          </cell>
          <cell r="Y35">
            <v>60.319999999999993</v>
          </cell>
          <cell r="Z35">
            <v>1</v>
          </cell>
          <cell r="AA35">
            <v>86814.931720000008</v>
          </cell>
          <cell r="AB35">
            <v>1</v>
          </cell>
          <cell r="AC35">
            <v>0</v>
          </cell>
          <cell r="AD35">
            <v>0</v>
          </cell>
          <cell r="AE35">
            <v>0</v>
          </cell>
          <cell r="AF35">
            <v>0</v>
          </cell>
          <cell r="AG35">
            <v>0</v>
          </cell>
          <cell r="AH35">
            <v>0</v>
          </cell>
          <cell r="AI35">
            <v>86754.611720000015</v>
          </cell>
          <cell r="AJ35">
            <v>1</v>
          </cell>
          <cell r="AK35">
            <v>60.319999999999993</v>
          </cell>
          <cell r="AL35">
            <v>1</v>
          </cell>
          <cell r="AM35">
            <v>86814.931720000008</v>
          </cell>
          <cell r="AN35">
            <v>1</v>
          </cell>
        </row>
        <row r="36">
          <cell r="B36" t="str">
            <v>Food and Agricultural Organisation</v>
          </cell>
          <cell r="C36" t="str">
            <v>ChannelCode</v>
          </cell>
          <cell r="D36" t="str">
            <v>41301</v>
          </cell>
          <cell r="E36">
            <v>33030.204290000001</v>
          </cell>
          <cell r="F36">
            <v>1</v>
          </cell>
          <cell r="G36">
            <v>68.115554000000003</v>
          </cell>
          <cell r="H36">
            <v>1</v>
          </cell>
          <cell r="I36">
            <v>33098.319844000005</v>
          </cell>
          <cell r="J36">
            <v>1</v>
          </cell>
          <cell r="K36">
            <v>8266.5640509999994</v>
          </cell>
          <cell r="L36">
            <v>1</v>
          </cell>
          <cell r="M36">
            <v>0</v>
          </cell>
          <cell r="N36">
            <v>0</v>
          </cell>
          <cell r="O36">
            <v>8266.5640509999994</v>
          </cell>
          <cell r="P36">
            <v>1</v>
          </cell>
          <cell r="Q36">
            <v>41296.768341000003</v>
          </cell>
          <cell r="R36">
            <v>1</v>
          </cell>
          <cell r="S36">
            <v>68.115554000000003</v>
          </cell>
          <cell r="T36">
            <v>1</v>
          </cell>
          <cell r="U36">
            <v>41364.883894999992</v>
          </cell>
          <cell r="V36">
            <v>1</v>
          </cell>
          <cell r="W36">
            <v>34470.822309999996</v>
          </cell>
          <cell r="X36">
            <v>1</v>
          </cell>
          <cell r="Y36">
            <v>2511.4830400000001</v>
          </cell>
          <cell r="Z36">
            <v>1</v>
          </cell>
          <cell r="AA36">
            <v>36982.305349999995</v>
          </cell>
          <cell r="AB36">
            <v>1</v>
          </cell>
          <cell r="AC36">
            <v>9017.4136120000003</v>
          </cell>
          <cell r="AD36">
            <v>1</v>
          </cell>
          <cell r="AE36">
            <v>0</v>
          </cell>
          <cell r="AF36">
            <v>0</v>
          </cell>
          <cell r="AG36">
            <v>9017.4136120000003</v>
          </cell>
          <cell r="AH36">
            <v>1</v>
          </cell>
          <cell r="AI36">
            <v>43488.235921999993</v>
          </cell>
          <cell r="AJ36">
            <v>1</v>
          </cell>
          <cell r="AK36">
            <v>2511.4830400000001</v>
          </cell>
          <cell r="AL36">
            <v>1</v>
          </cell>
          <cell r="AM36">
            <v>45999.718961999999</v>
          </cell>
          <cell r="AN36">
            <v>1</v>
          </cell>
        </row>
        <row r="37">
          <cell r="B37" t="str">
            <v>Geneva Centre for the Democratic Control of Armed Forces</v>
          </cell>
          <cell r="C37" t="str">
            <v>ChannelCode</v>
          </cell>
          <cell r="D37" t="str">
            <v>47106</v>
          </cell>
          <cell r="E37">
            <v>250</v>
          </cell>
          <cell r="F37">
            <v>1</v>
          </cell>
          <cell r="G37">
            <v>0</v>
          </cell>
          <cell r="H37">
            <v>0</v>
          </cell>
          <cell r="I37">
            <v>250</v>
          </cell>
          <cell r="J37">
            <v>1</v>
          </cell>
          <cell r="K37">
            <v>0</v>
          </cell>
          <cell r="L37">
            <v>0</v>
          </cell>
          <cell r="M37">
            <v>0</v>
          </cell>
          <cell r="N37">
            <v>0</v>
          </cell>
          <cell r="O37">
            <v>0</v>
          </cell>
          <cell r="P37">
            <v>0</v>
          </cell>
          <cell r="Q37">
            <v>250</v>
          </cell>
          <cell r="R37">
            <v>1</v>
          </cell>
          <cell r="S37">
            <v>0</v>
          </cell>
          <cell r="T37">
            <v>0</v>
          </cell>
          <cell r="U37">
            <v>250</v>
          </cell>
          <cell r="V37">
            <v>1</v>
          </cell>
          <cell r="W37">
            <v>12.044</v>
          </cell>
          <cell r="X37">
            <v>1</v>
          </cell>
          <cell r="Y37">
            <v>0</v>
          </cell>
          <cell r="Z37">
            <v>0</v>
          </cell>
          <cell r="AA37">
            <v>12.044</v>
          </cell>
          <cell r="AB37">
            <v>1</v>
          </cell>
          <cell r="AC37">
            <v>0</v>
          </cell>
          <cell r="AD37">
            <v>0</v>
          </cell>
          <cell r="AE37">
            <v>0</v>
          </cell>
          <cell r="AF37">
            <v>0</v>
          </cell>
          <cell r="AG37">
            <v>0</v>
          </cell>
          <cell r="AH37">
            <v>0</v>
          </cell>
          <cell r="AI37">
            <v>12.044</v>
          </cell>
          <cell r="AJ37">
            <v>1</v>
          </cell>
          <cell r="AK37">
            <v>0</v>
          </cell>
          <cell r="AL37">
            <v>0</v>
          </cell>
          <cell r="AM37">
            <v>12.044</v>
          </cell>
          <cell r="AN37">
            <v>1</v>
          </cell>
        </row>
        <row r="38">
          <cell r="B38" t="str">
            <v>Global Alliance for Vaccines and Immunization</v>
          </cell>
          <cell r="C38" t="str">
            <v>ChannelCode</v>
          </cell>
          <cell r="D38" t="str">
            <v>47122</v>
          </cell>
          <cell r="E38">
            <v>0</v>
          </cell>
          <cell r="F38">
            <v>0</v>
          </cell>
          <cell r="G38">
            <v>0</v>
          </cell>
          <cell r="H38">
            <v>0</v>
          </cell>
          <cell r="I38">
            <v>0</v>
          </cell>
          <cell r="J38">
            <v>0</v>
          </cell>
          <cell r="K38">
            <v>268465.42949000001</v>
          </cell>
          <cell r="L38">
            <v>1</v>
          </cell>
          <cell r="M38">
            <v>0</v>
          </cell>
          <cell r="N38">
            <v>0</v>
          </cell>
          <cell r="O38">
            <v>268465.42949000001</v>
          </cell>
          <cell r="P38">
            <v>1</v>
          </cell>
          <cell r="Q38">
            <v>268465.42949000001</v>
          </cell>
          <cell r="R38">
            <v>1</v>
          </cell>
          <cell r="S38">
            <v>0</v>
          </cell>
          <cell r="T38">
            <v>0</v>
          </cell>
          <cell r="U38">
            <v>268465.42949000001</v>
          </cell>
          <cell r="V38">
            <v>1</v>
          </cell>
          <cell r="W38">
            <v>14000</v>
          </cell>
          <cell r="X38">
            <v>1</v>
          </cell>
          <cell r="Y38">
            <v>0</v>
          </cell>
          <cell r="Z38">
            <v>0</v>
          </cell>
          <cell r="AA38">
            <v>14000</v>
          </cell>
          <cell r="AB38">
            <v>1</v>
          </cell>
          <cell r="AC38">
            <v>200000</v>
          </cell>
          <cell r="AD38">
            <v>1</v>
          </cell>
          <cell r="AE38">
            <v>0</v>
          </cell>
          <cell r="AF38">
            <v>0</v>
          </cell>
          <cell r="AG38">
            <v>200000</v>
          </cell>
          <cell r="AH38">
            <v>1</v>
          </cell>
          <cell r="AI38">
            <v>214000</v>
          </cell>
          <cell r="AJ38">
            <v>1</v>
          </cell>
          <cell r="AK38">
            <v>0</v>
          </cell>
          <cell r="AL38">
            <v>0</v>
          </cell>
          <cell r="AM38">
            <v>214000</v>
          </cell>
          <cell r="AN38">
            <v>1</v>
          </cell>
        </row>
        <row r="39">
          <cell r="B39" t="str">
            <v>Global Environment Facility - Least Developed Countries Fund</v>
          </cell>
          <cell r="C39" t="str">
            <v>ChannelCode</v>
          </cell>
          <cell r="D39" t="str">
            <v>47129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30000</v>
          </cell>
          <cell r="AD39">
            <v>1</v>
          </cell>
          <cell r="AE39">
            <v>0</v>
          </cell>
          <cell r="AF39">
            <v>0</v>
          </cell>
          <cell r="AG39">
            <v>30000</v>
          </cell>
          <cell r="AH39">
            <v>1</v>
          </cell>
          <cell r="AI39">
            <v>30000</v>
          </cell>
          <cell r="AJ39">
            <v>1</v>
          </cell>
          <cell r="AK39">
            <v>0</v>
          </cell>
          <cell r="AL39">
            <v>0</v>
          </cell>
          <cell r="AM39">
            <v>30000</v>
          </cell>
          <cell r="AN39">
            <v>1</v>
          </cell>
        </row>
        <row r="40">
          <cell r="B40" t="str">
            <v>Global Environment Facility - Special Climate Change Fund</v>
          </cell>
          <cell r="C40" t="str">
            <v>ChannelCode</v>
          </cell>
          <cell r="D40" t="str">
            <v>47130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52500</v>
          </cell>
          <cell r="AD40">
            <v>1</v>
          </cell>
          <cell r="AE40">
            <v>0</v>
          </cell>
          <cell r="AF40">
            <v>0</v>
          </cell>
          <cell r="AG40">
            <v>52500</v>
          </cell>
          <cell r="AH40">
            <v>1</v>
          </cell>
          <cell r="AI40">
            <v>52500</v>
          </cell>
          <cell r="AJ40">
            <v>1</v>
          </cell>
          <cell r="AK40">
            <v>0</v>
          </cell>
          <cell r="AL40">
            <v>0</v>
          </cell>
          <cell r="AM40">
            <v>52500</v>
          </cell>
          <cell r="AN40">
            <v>1</v>
          </cell>
        </row>
        <row r="41">
          <cell r="B41" t="str">
            <v>Global Fund to Fight AIDS, Tuberculosis and Malaria</v>
          </cell>
          <cell r="C41" t="str">
            <v>ChannelCode</v>
          </cell>
          <cell r="D41" t="str">
            <v>47045</v>
          </cell>
          <cell r="E41">
            <v>0</v>
          </cell>
          <cell r="F41">
            <v>0</v>
          </cell>
          <cell r="G41">
            <v>0</v>
          </cell>
          <cell r="H41">
            <v>0</v>
          </cell>
          <cell r="I41">
            <v>0</v>
          </cell>
          <cell r="J41">
            <v>0</v>
          </cell>
          <cell r="K41">
            <v>100000</v>
          </cell>
          <cell r="L41">
            <v>1</v>
          </cell>
          <cell r="M41">
            <v>0</v>
          </cell>
          <cell r="N41">
            <v>0</v>
          </cell>
          <cell r="O41">
            <v>100000</v>
          </cell>
          <cell r="P41">
            <v>1</v>
          </cell>
          <cell r="Q41">
            <v>100000</v>
          </cell>
          <cell r="R41">
            <v>1</v>
          </cell>
          <cell r="S41">
            <v>0</v>
          </cell>
          <cell r="T41">
            <v>0</v>
          </cell>
          <cell r="U41">
            <v>100000</v>
          </cell>
          <cell r="V41">
            <v>1</v>
          </cell>
          <cell r="W41">
            <v>0</v>
          </cell>
          <cell r="X41">
            <v>0</v>
          </cell>
          <cell r="Y41">
            <v>0</v>
          </cell>
          <cell r="Z41">
            <v>0</v>
          </cell>
          <cell r="AA41">
            <v>0</v>
          </cell>
          <cell r="AB41">
            <v>0</v>
          </cell>
          <cell r="AC41">
            <v>152940</v>
          </cell>
          <cell r="AD41">
            <v>1</v>
          </cell>
          <cell r="AE41">
            <v>0</v>
          </cell>
          <cell r="AF41">
            <v>0</v>
          </cell>
          <cell r="AG41">
            <v>152940</v>
          </cell>
          <cell r="AH41">
            <v>1</v>
          </cell>
          <cell r="AI41">
            <v>152940</v>
          </cell>
          <cell r="AJ41">
            <v>1</v>
          </cell>
          <cell r="AK41">
            <v>0</v>
          </cell>
          <cell r="AL41">
            <v>0</v>
          </cell>
          <cell r="AM41">
            <v>152940</v>
          </cell>
          <cell r="AN41">
            <v>1</v>
          </cell>
        </row>
        <row r="42">
          <cell r="B42" t="str">
            <v>Global Green Growth Institute</v>
          </cell>
          <cell r="C42" t="str">
            <v>ChannelCode</v>
          </cell>
          <cell r="D42" t="str">
            <v>47136</v>
          </cell>
          <cell r="E42">
            <v>0</v>
          </cell>
          <cell r="F42">
            <v>0</v>
          </cell>
          <cell r="G42">
            <v>0</v>
          </cell>
          <cell r="H42">
            <v>0</v>
          </cell>
          <cell r="I42">
            <v>0</v>
          </cell>
          <cell r="J42">
            <v>0</v>
          </cell>
          <cell r="K42">
            <v>10031</v>
          </cell>
          <cell r="L42">
            <v>1</v>
          </cell>
          <cell r="M42">
            <v>0</v>
          </cell>
          <cell r="N42">
            <v>0</v>
          </cell>
          <cell r="O42">
            <v>10031</v>
          </cell>
          <cell r="P42">
            <v>1</v>
          </cell>
          <cell r="Q42">
            <v>10031</v>
          </cell>
          <cell r="R42">
            <v>1</v>
          </cell>
          <cell r="S42">
            <v>0</v>
          </cell>
          <cell r="T42">
            <v>0</v>
          </cell>
          <cell r="U42">
            <v>10031</v>
          </cell>
          <cell r="V42">
            <v>1</v>
          </cell>
          <cell r="W42">
            <v>0</v>
          </cell>
          <cell r="X42">
            <v>0</v>
          </cell>
          <cell r="Y42">
            <v>0</v>
          </cell>
          <cell r="Z42">
            <v>0</v>
          </cell>
          <cell r="AA42">
            <v>0</v>
          </cell>
          <cell r="AB42">
            <v>0</v>
          </cell>
          <cell r="AC42">
            <v>4731</v>
          </cell>
          <cell r="AD42">
            <v>1</v>
          </cell>
          <cell r="AE42">
            <v>0</v>
          </cell>
          <cell r="AF42">
            <v>0</v>
          </cell>
          <cell r="AG42">
            <v>4731</v>
          </cell>
          <cell r="AH42">
            <v>1</v>
          </cell>
          <cell r="AI42">
            <v>4731</v>
          </cell>
          <cell r="AJ42">
            <v>1</v>
          </cell>
          <cell r="AK42">
            <v>0</v>
          </cell>
          <cell r="AL42">
            <v>0</v>
          </cell>
          <cell r="AM42">
            <v>4731</v>
          </cell>
          <cell r="AN42">
            <v>1</v>
          </cell>
        </row>
        <row r="43">
          <cell r="B43" t="str">
            <v>Global Partnership for Education</v>
          </cell>
          <cell r="C43" t="str">
            <v>ChannelCode</v>
          </cell>
          <cell r="D43" t="str">
            <v>47501</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106000</v>
          </cell>
          <cell r="X43">
            <v>1</v>
          </cell>
          <cell r="Y43">
            <v>0</v>
          </cell>
          <cell r="Z43">
            <v>0</v>
          </cell>
          <cell r="AA43">
            <v>106000</v>
          </cell>
          <cell r="AB43">
            <v>1</v>
          </cell>
          <cell r="AC43">
            <v>0</v>
          </cell>
          <cell r="AD43">
            <v>0</v>
          </cell>
          <cell r="AE43">
            <v>0</v>
          </cell>
          <cell r="AF43">
            <v>0</v>
          </cell>
          <cell r="AG43">
            <v>0</v>
          </cell>
          <cell r="AH43">
            <v>0</v>
          </cell>
          <cell r="AI43">
            <v>106000</v>
          </cell>
          <cell r="AJ43">
            <v>1</v>
          </cell>
          <cell r="AK43">
            <v>0</v>
          </cell>
          <cell r="AL43">
            <v>0</v>
          </cell>
          <cell r="AM43">
            <v>106000</v>
          </cell>
          <cell r="AN43">
            <v>1</v>
          </cell>
        </row>
        <row r="44">
          <cell r="B44" t="str">
            <v>Green Climate Fund</v>
          </cell>
          <cell r="C44" t="str">
            <v>ChannelCode</v>
          </cell>
          <cell r="D44" t="str">
            <v>41317</v>
          </cell>
          <cell r="E44">
            <v>0</v>
          </cell>
          <cell r="F44">
            <v>0</v>
          </cell>
          <cell r="G44">
            <v>0</v>
          </cell>
          <cell r="H44">
            <v>0</v>
          </cell>
          <cell r="I44">
            <v>0</v>
          </cell>
          <cell r="J44">
            <v>0</v>
          </cell>
          <cell r="K44">
            <v>160000</v>
          </cell>
          <cell r="L44">
            <v>1</v>
          </cell>
          <cell r="M44">
            <v>80000</v>
          </cell>
          <cell r="N44">
            <v>1</v>
          </cell>
          <cell r="O44">
            <v>240000</v>
          </cell>
          <cell r="P44">
            <v>1</v>
          </cell>
          <cell r="Q44">
            <v>160000</v>
          </cell>
          <cell r="R44">
            <v>1</v>
          </cell>
          <cell r="S44">
            <v>80000</v>
          </cell>
          <cell r="T44">
            <v>1</v>
          </cell>
          <cell r="U44">
            <v>240000</v>
          </cell>
          <cell r="V44">
            <v>1</v>
          </cell>
          <cell r="W44">
            <v>0</v>
          </cell>
          <cell r="X44">
            <v>0</v>
          </cell>
          <cell r="Y44">
            <v>0</v>
          </cell>
          <cell r="Z44">
            <v>0</v>
          </cell>
          <cell r="AA44">
            <v>0</v>
          </cell>
          <cell r="AB44">
            <v>0</v>
          </cell>
          <cell r="AC44">
            <v>60000</v>
          </cell>
          <cell r="AD44">
            <v>1</v>
          </cell>
          <cell r="AE44">
            <v>101720.039</v>
          </cell>
          <cell r="AF44">
            <v>1</v>
          </cell>
          <cell r="AG44">
            <v>161720.03900000002</v>
          </cell>
          <cell r="AH44">
            <v>1</v>
          </cell>
          <cell r="AI44">
            <v>60000</v>
          </cell>
          <cell r="AJ44">
            <v>1</v>
          </cell>
          <cell r="AK44">
            <v>101720.039</v>
          </cell>
          <cell r="AL44">
            <v>1</v>
          </cell>
          <cell r="AM44">
            <v>161720.03900000002</v>
          </cell>
          <cell r="AN44">
            <v>1</v>
          </cell>
        </row>
        <row r="45">
          <cell r="B45" t="str">
            <v>IBRD, Inter-American Investment Corporation and Multilateral Investment Fund</v>
          </cell>
          <cell r="C45" t="str">
            <v>ChannelCode</v>
          </cell>
          <cell r="D45" t="str">
            <v>46012</v>
          </cell>
          <cell r="E45">
            <v>2521</v>
          </cell>
          <cell r="F45">
            <v>1</v>
          </cell>
          <cell r="G45">
            <v>0</v>
          </cell>
          <cell r="H45">
            <v>0</v>
          </cell>
          <cell r="I45">
            <v>2521</v>
          </cell>
          <cell r="J45">
            <v>1</v>
          </cell>
          <cell r="K45">
            <v>2112.0028200000002</v>
          </cell>
          <cell r="L45">
            <v>1</v>
          </cell>
          <cell r="M45">
            <v>0</v>
          </cell>
          <cell r="N45">
            <v>0</v>
          </cell>
          <cell r="O45">
            <v>2112.0028200000002</v>
          </cell>
          <cell r="P45">
            <v>1</v>
          </cell>
          <cell r="Q45">
            <v>4633.0028199999997</v>
          </cell>
          <cell r="R45">
            <v>1</v>
          </cell>
          <cell r="S45">
            <v>0</v>
          </cell>
          <cell r="T45">
            <v>0</v>
          </cell>
          <cell r="U45">
            <v>4633.0028199999997</v>
          </cell>
          <cell r="V45">
            <v>1</v>
          </cell>
          <cell r="W45">
            <v>2860</v>
          </cell>
          <cell r="X45">
            <v>1</v>
          </cell>
          <cell r="Y45">
            <v>30000</v>
          </cell>
          <cell r="Z45">
            <v>1</v>
          </cell>
          <cell r="AA45">
            <v>32860</v>
          </cell>
          <cell r="AB45">
            <v>1</v>
          </cell>
          <cell r="AC45">
            <v>2362.9750300000001</v>
          </cell>
          <cell r="AD45">
            <v>1</v>
          </cell>
          <cell r="AE45">
            <v>0</v>
          </cell>
          <cell r="AF45">
            <v>0</v>
          </cell>
          <cell r="AG45">
            <v>2362.9750300000001</v>
          </cell>
          <cell r="AH45">
            <v>1</v>
          </cell>
          <cell r="AI45">
            <v>5222.9750299999996</v>
          </cell>
          <cell r="AJ45">
            <v>1</v>
          </cell>
          <cell r="AK45">
            <v>30000</v>
          </cell>
          <cell r="AL45">
            <v>1</v>
          </cell>
          <cell r="AM45">
            <v>35222.975030000001</v>
          </cell>
          <cell r="AN45">
            <v>1</v>
          </cell>
        </row>
        <row r="46">
          <cell r="B46" t="str">
            <v>Intergovernmental Panel on Climate Change</v>
          </cell>
          <cell r="C46" t="str">
            <v>ChannelCode</v>
          </cell>
          <cell r="D46" t="str">
            <v>47067</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60</v>
          </cell>
          <cell r="AF46">
            <v>1</v>
          </cell>
          <cell r="AG46">
            <v>60</v>
          </cell>
          <cell r="AH46">
            <v>1</v>
          </cell>
          <cell r="AI46">
            <v>0</v>
          </cell>
          <cell r="AJ46">
            <v>0</v>
          </cell>
          <cell r="AK46">
            <v>60</v>
          </cell>
          <cell r="AL46">
            <v>1</v>
          </cell>
          <cell r="AM46">
            <v>60</v>
          </cell>
          <cell r="AN46">
            <v>1</v>
          </cell>
        </row>
        <row r="47">
          <cell r="B47" t="str">
            <v>International Atomic Energy Agency - assessed contributions</v>
          </cell>
          <cell r="C47" t="str">
            <v>ChannelCode</v>
          </cell>
          <cell r="D47" t="str">
            <v>41312</v>
          </cell>
          <cell r="E47">
            <v>0</v>
          </cell>
          <cell r="F47">
            <v>0</v>
          </cell>
          <cell r="G47">
            <v>360</v>
          </cell>
          <cell r="H47">
            <v>1</v>
          </cell>
          <cell r="I47">
            <v>360</v>
          </cell>
          <cell r="J47">
            <v>1</v>
          </cell>
          <cell r="K47">
            <v>0</v>
          </cell>
          <cell r="L47">
            <v>0</v>
          </cell>
          <cell r="M47">
            <v>4616.0640009999997</v>
          </cell>
          <cell r="N47">
            <v>1</v>
          </cell>
          <cell r="O47">
            <v>4616.0640009999997</v>
          </cell>
          <cell r="P47">
            <v>1</v>
          </cell>
          <cell r="Q47">
            <v>0</v>
          </cell>
          <cell r="R47">
            <v>0</v>
          </cell>
          <cell r="S47">
            <v>4976.0640009999997</v>
          </cell>
          <cell r="T47">
            <v>1</v>
          </cell>
          <cell r="U47">
            <v>4976.0640009999997</v>
          </cell>
          <cell r="V47">
            <v>1</v>
          </cell>
          <cell r="W47">
            <v>0</v>
          </cell>
          <cell r="X47">
            <v>0</v>
          </cell>
          <cell r="Y47">
            <v>25.204339999999998</v>
          </cell>
          <cell r="Z47">
            <v>1</v>
          </cell>
          <cell r="AA47">
            <v>25.204339999999998</v>
          </cell>
          <cell r="AB47">
            <v>1</v>
          </cell>
          <cell r="AC47">
            <v>0</v>
          </cell>
          <cell r="AD47">
            <v>0</v>
          </cell>
          <cell r="AE47">
            <v>8878.5300000000007</v>
          </cell>
          <cell r="AF47">
            <v>1</v>
          </cell>
          <cell r="AG47">
            <v>8878.5300000000007</v>
          </cell>
          <cell r="AH47">
            <v>1</v>
          </cell>
          <cell r="AI47">
            <v>0</v>
          </cell>
          <cell r="AJ47">
            <v>0</v>
          </cell>
          <cell r="AK47">
            <v>8903.7343400000009</v>
          </cell>
          <cell r="AL47">
            <v>1</v>
          </cell>
          <cell r="AM47">
            <v>8903.7343400000009</v>
          </cell>
          <cell r="AN47">
            <v>1</v>
          </cell>
        </row>
        <row r="48">
          <cell r="B48" t="str">
            <v>International Atomic Energy Agency (Contributions to Technical Cooperation Fund Only)</v>
          </cell>
          <cell r="C48" t="str">
            <v>ChannelCode</v>
          </cell>
          <cell r="D48" t="str">
            <v>41107</v>
          </cell>
          <cell r="E48">
            <v>0</v>
          </cell>
          <cell r="F48">
            <v>0</v>
          </cell>
          <cell r="G48">
            <v>0</v>
          </cell>
          <cell r="H48">
            <v>0</v>
          </cell>
          <cell r="I48">
            <v>0</v>
          </cell>
          <cell r="J48">
            <v>0</v>
          </cell>
          <cell r="K48">
            <v>0</v>
          </cell>
          <cell r="L48">
            <v>0</v>
          </cell>
          <cell r="M48">
            <v>2729.2240000000002</v>
          </cell>
          <cell r="N48">
            <v>1</v>
          </cell>
          <cell r="O48">
            <v>2729.2240000000002</v>
          </cell>
          <cell r="P48">
            <v>1</v>
          </cell>
          <cell r="Q48">
            <v>0</v>
          </cell>
          <cell r="R48">
            <v>0</v>
          </cell>
          <cell r="S48">
            <v>2729.2240000000002</v>
          </cell>
          <cell r="T48">
            <v>1</v>
          </cell>
          <cell r="U48">
            <v>2729.2240000000002</v>
          </cell>
          <cell r="V48">
            <v>1</v>
          </cell>
          <cell r="W48">
            <v>0</v>
          </cell>
          <cell r="X48">
            <v>0</v>
          </cell>
          <cell r="Y48">
            <v>0</v>
          </cell>
          <cell r="Z48">
            <v>0</v>
          </cell>
          <cell r="AA48">
            <v>0</v>
          </cell>
          <cell r="AB48">
            <v>0</v>
          </cell>
          <cell r="AC48">
            <v>0</v>
          </cell>
          <cell r="AD48">
            <v>0</v>
          </cell>
          <cell r="AE48">
            <v>6173.2690000000002</v>
          </cell>
          <cell r="AF48">
            <v>1</v>
          </cell>
          <cell r="AG48">
            <v>6173.2690000000002</v>
          </cell>
          <cell r="AH48">
            <v>1</v>
          </cell>
          <cell r="AI48">
            <v>0</v>
          </cell>
          <cell r="AJ48">
            <v>0</v>
          </cell>
          <cell r="AK48">
            <v>6173.2690000000002</v>
          </cell>
          <cell r="AL48">
            <v>1</v>
          </cell>
          <cell r="AM48">
            <v>6173.2690000000002</v>
          </cell>
          <cell r="AN48">
            <v>1</v>
          </cell>
        </row>
        <row r="49">
          <cell r="B49" t="str">
            <v>International Bank for Reconstruction and Development</v>
          </cell>
          <cell r="C49" t="str">
            <v>ChannelCode</v>
          </cell>
          <cell r="D49" t="str">
            <v>44001</v>
          </cell>
          <cell r="E49">
            <v>411837.93192999967</v>
          </cell>
          <cell r="F49">
            <v>1</v>
          </cell>
          <cell r="G49">
            <v>72000</v>
          </cell>
          <cell r="H49">
            <v>1</v>
          </cell>
          <cell r="I49">
            <v>483837.9319299999</v>
          </cell>
          <cell r="J49">
            <v>1</v>
          </cell>
          <cell r="K49">
            <v>24445.560450000001</v>
          </cell>
          <cell r="L49">
            <v>1</v>
          </cell>
          <cell r="M49">
            <v>0</v>
          </cell>
          <cell r="N49">
            <v>0</v>
          </cell>
          <cell r="O49">
            <v>24445.560450000001</v>
          </cell>
          <cell r="P49">
            <v>1</v>
          </cell>
          <cell r="Q49">
            <v>436283.49238000007</v>
          </cell>
          <cell r="R49">
            <v>1</v>
          </cell>
          <cell r="S49">
            <v>72000</v>
          </cell>
          <cell r="T49">
            <v>1</v>
          </cell>
          <cell r="U49">
            <v>508283.49237999995</v>
          </cell>
          <cell r="V49">
            <v>1</v>
          </cell>
          <cell r="W49">
            <v>435493.13817999989</v>
          </cell>
          <cell r="X49">
            <v>1</v>
          </cell>
          <cell r="Y49">
            <v>72000</v>
          </cell>
          <cell r="Z49">
            <v>1</v>
          </cell>
          <cell r="AA49">
            <v>507493.13817999989</v>
          </cell>
          <cell r="AB49">
            <v>1</v>
          </cell>
          <cell r="AC49">
            <v>0</v>
          </cell>
          <cell r="AD49">
            <v>0</v>
          </cell>
          <cell r="AE49">
            <v>0</v>
          </cell>
          <cell r="AF49">
            <v>0</v>
          </cell>
          <cell r="AG49">
            <v>0</v>
          </cell>
          <cell r="AH49">
            <v>0</v>
          </cell>
          <cell r="AI49">
            <v>435493.13817999989</v>
          </cell>
          <cell r="AJ49">
            <v>1</v>
          </cell>
          <cell r="AK49">
            <v>72000</v>
          </cell>
          <cell r="AL49">
            <v>1</v>
          </cell>
          <cell r="AM49">
            <v>507493.13817999989</v>
          </cell>
          <cell r="AN49">
            <v>1</v>
          </cell>
        </row>
        <row r="50">
          <cell r="B50" t="str">
            <v>International Development Association</v>
          </cell>
          <cell r="C50" t="str">
            <v>ChannelCode</v>
          </cell>
          <cell r="D50" t="str">
            <v>44002</v>
          </cell>
          <cell r="E50">
            <v>22152.178820000001</v>
          </cell>
          <cell r="F50">
            <v>1</v>
          </cell>
          <cell r="G50">
            <v>0</v>
          </cell>
          <cell r="H50">
            <v>0</v>
          </cell>
          <cell r="I50">
            <v>22152.178820000001</v>
          </cell>
          <cell r="J50">
            <v>1</v>
          </cell>
          <cell r="K50">
            <v>1115274.1510000001</v>
          </cell>
          <cell r="L50">
            <v>1</v>
          </cell>
          <cell r="M50">
            <v>0</v>
          </cell>
          <cell r="N50">
            <v>0</v>
          </cell>
          <cell r="O50">
            <v>1115274.1510000001</v>
          </cell>
          <cell r="P50">
            <v>1</v>
          </cell>
          <cell r="Q50">
            <v>1137426.3298200001</v>
          </cell>
          <cell r="R50">
            <v>1</v>
          </cell>
          <cell r="S50">
            <v>0</v>
          </cell>
          <cell r="T50">
            <v>0</v>
          </cell>
          <cell r="U50">
            <v>1137426.3298200001</v>
          </cell>
          <cell r="V50">
            <v>1</v>
          </cell>
          <cell r="W50">
            <v>10618.51376</v>
          </cell>
          <cell r="X50">
            <v>1</v>
          </cell>
          <cell r="Y50">
            <v>0</v>
          </cell>
          <cell r="Z50">
            <v>0</v>
          </cell>
          <cell r="AA50">
            <v>10618.51376</v>
          </cell>
          <cell r="AB50">
            <v>1</v>
          </cell>
          <cell r="AC50">
            <v>1060725.8489999999</v>
          </cell>
          <cell r="AD50">
            <v>1</v>
          </cell>
          <cell r="AE50">
            <v>0</v>
          </cell>
          <cell r="AF50">
            <v>0</v>
          </cell>
          <cell r="AG50">
            <v>1060725.8489999999</v>
          </cell>
          <cell r="AH50">
            <v>1</v>
          </cell>
          <cell r="AI50">
            <v>1071344.3627599999</v>
          </cell>
          <cell r="AJ50">
            <v>1</v>
          </cell>
          <cell r="AK50">
            <v>0</v>
          </cell>
          <cell r="AL50">
            <v>0</v>
          </cell>
          <cell r="AM50">
            <v>1071344.3627599999</v>
          </cell>
          <cell r="AN50">
            <v>1</v>
          </cell>
        </row>
        <row r="51">
          <cell r="B51" t="str">
            <v>International Development Association - Multilateral Debt Relief Initiative</v>
          </cell>
          <cell r="C51" t="str">
            <v>ChannelCode</v>
          </cell>
          <cell r="D51" t="str">
            <v>44007</v>
          </cell>
          <cell r="E51">
            <v>0</v>
          </cell>
          <cell r="F51">
            <v>0</v>
          </cell>
          <cell r="G51">
            <v>0</v>
          </cell>
          <cell r="H51">
            <v>0</v>
          </cell>
          <cell r="I51">
            <v>0</v>
          </cell>
          <cell r="J51">
            <v>0</v>
          </cell>
          <cell r="K51">
            <v>79800</v>
          </cell>
          <cell r="L51">
            <v>1</v>
          </cell>
          <cell r="M51">
            <v>0</v>
          </cell>
          <cell r="N51">
            <v>0</v>
          </cell>
          <cell r="O51">
            <v>79800</v>
          </cell>
          <cell r="P51">
            <v>1</v>
          </cell>
          <cell r="Q51">
            <v>79800</v>
          </cell>
          <cell r="R51">
            <v>1</v>
          </cell>
          <cell r="S51">
            <v>0</v>
          </cell>
          <cell r="T51">
            <v>0</v>
          </cell>
          <cell r="U51">
            <v>79800</v>
          </cell>
          <cell r="V51">
            <v>1</v>
          </cell>
          <cell r="W51">
            <v>0</v>
          </cell>
          <cell r="X51">
            <v>0</v>
          </cell>
          <cell r="Y51">
            <v>0</v>
          </cell>
          <cell r="Z51">
            <v>0</v>
          </cell>
          <cell r="AA51">
            <v>0</v>
          </cell>
          <cell r="AB51">
            <v>0</v>
          </cell>
          <cell r="AC51">
            <v>84350</v>
          </cell>
          <cell r="AD51">
            <v>1</v>
          </cell>
          <cell r="AE51">
            <v>0</v>
          </cell>
          <cell r="AF51">
            <v>0</v>
          </cell>
          <cell r="AG51">
            <v>84350</v>
          </cell>
          <cell r="AH51">
            <v>1</v>
          </cell>
          <cell r="AI51">
            <v>84350</v>
          </cell>
          <cell r="AJ51">
            <v>1</v>
          </cell>
          <cell r="AK51">
            <v>0</v>
          </cell>
          <cell r="AL51">
            <v>0</v>
          </cell>
          <cell r="AM51">
            <v>84350</v>
          </cell>
          <cell r="AN51">
            <v>1</v>
          </cell>
        </row>
        <row r="52">
          <cell r="B52" t="str">
            <v>International drug purchase facility</v>
          </cell>
          <cell r="C52" t="str">
            <v>ChannelCode</v>
          </cell>
          <cell r="D52" t="str">
            <v>30010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0.16511000000000001</v>
          </cell>
          <cell r="AD52">
            <v>1</v>
          </cell>
          <cell r="AE52">
            <v>0</v>
          </cell>
          <cell r="AF52">
            <v>0</v>
          </cell>
          <cell r="AG52">
            <v>0.16511000000000001</v>
          </cell>
          <cell r="AH52">
            <v>1</v>
          </cell>
          <cell r="AI52">
            <v>0.16511000000000001</v>
          </cell>
          <cell r="AJ52">
            <v>1</v>
          </cell>
          <cell r="AK52">
            <v>0</v>
          </cell>
          <cell r="AL52">
            <v>0</v>
          </cell>
          <cell r="AM52">
            <v>0.16511000000000001</v>
          </cell>
          <cell r="AN52">
            <v>1</v>
          </cell>
        </row>
        <row r="53">
          <cell r="B53" t="str">
            <v>International Finance Corporation</v>
          </cell>
          <cell r="C53" t="str">
            <v>ChannelCode</v>
          </cell>
          <cell r="D53" t="str">
            <v>44004</v>
          </cell>
          <cell r="E53">
            <v>30158.332970000003</v>
          </cell>
          <cell r="F53">
            <v>1</v>
          </cell>
          <cell r="G53">
            <v>0</v>
          </cell>
          <cell r="H53">
            <v>0</v>
          </cell>
          <cell r="I53">
            <v>30158.332970000003</v>
          </cell>
          <cell r="J53">
            <v>1</v>
          </cell>
          <cell r="K53">
            <v>0</v>
          </cell>
          <cell r="L53">
            <v>0</v>
          </cell>
          <cell r="M53">
            <v>0</v>
          </cell>
          <cell r="N53">
            <v>0</v>
          </cell>
          <cell r="O53">
            <v>0</v>
          </cell>
          <cell r="P53">
            <v>0</v>
          </cell>
          <cell r="Q53">
            <v>30158.332970000003</v>
          </cell>
          <cell r="R53">
            <v>1</v>
          </cell>
          <cell r="S53">
            <v>0</v>
          </cell>
          <cell r="T53">
            <v>0</v>
          </cell>
          <cell r="U53">
            <v>30158.332970000003</v>
          </cell>
          <cell r="V53">
            <v>1</v>
          </cell>
          <cell r="W53">
            <v>35691.565649999997</v>
          </cell>
          <cell r="X53">
            <v>1</v>
          </cell>
          <cell r="Y53">
            <v>0</v>
          </cell>
          <cell r="Z53">
            <v>0</v>
          </cell>
          <cell r="AA53">
            <v>35691.565649999997</v>
          </cell>
          <cell r="AB53">
            <v>1</v>
          </cell>
          <cell r="AC53">
            <v>0</v>
          </cell>
          <cell r="AD53">
            <v>0</v>
          </cell>
          <cell r="AE53">
            <v>0</v>
          </cell>
          <cell r="AF53">
            <v>0</v>
          </cell>
          <cell r="AG53">
            <v>0</v>
          </cell>
          <cell r="AH53">
            <v>0</v>
          </cell>
          <cell r="AI53">
            <v>35691.565649999997</v>
          </cell>
          <cell r="AJ53">
            <v>1</v>
          </cell>
          <cell r="AK53">
            <v>0</v>
          </cell>
          <cell r="AL53">
            <v>0</v>
          </cell>
          <cell r="AM53">
            <v>35691.565649999997</v>
          </cell>
          <cell r="AN53">
            <v>1</v>
          </cell>
        </row>
        <row r="54">
          <cell r="B54" t="str">
            <v>International Finance Facility for Immunisation</v>
          </cell>
          <cell r="C54" t="str">
            <v>ChannelCode</v>
          </cell>
          <cell r="D54" t="str">
            <v>47107</v>
          </cell>
          <cell r="E54">
            <v>0</v>
          </cell>
          <cell r="F54">
            <v>0</v>
          </cell>
          <cell r="G54">
            <v>0</v>
          </cell>
          <cell r="H54">
            <v>0</v>
          </cell>
          <cell r="I54">
            <v>0</v>
          </cell>
          <cell r="J54">
            <v>0</v>
          </cell>
          <cell r="K54">
            <v>83594.239000000001</v>
          </cell>
          <cell r="L54">
            <v>1</v>
          </cell>
          <cell r="M54">
            <v>0</v>
          </cell>
          <cell r="N54">
            <v>0</v>
          </cell>
          <cell r="O54">
            <v>83594.239000000001</v>
          </cell>
          <cell r="P54">
            <v>1</v>
          </cell>
          <cell r="Q54">
            <v>83594.239000000001</v>
          </cell>
          <cell r="R54">
            <v>1</v>
          </cell>
          <cell r="S54">
            <v>0</v>
          </cell>
          <cell r="T54">
            <v>0</v>
          </cell>
          <cell r="U54">
            <v>83594.239000000001</v>
          </cell>
          <cell r="V54">
            <v>1</v>
          </cell>
          <cell r="W54">
            <v>0</v>
          </cell>
          <cell r="X54">
            <v>0</v>
          </cell>
          <cell r="Y54">
            <v>0</v>
          </cell>
          <cell r="Z54">
            <v>0</v>
          </cell>
          <cell r="AA54">
            <v>0</v>
          </cell>
          <cell r="AB54">
            <v>0</v>
          </cell>
          <cell r="AC54">
            <v>92464.90208</v>
          </cell>
          <cell r="AD54">
            <v>1</v>
          </cell>
          <cell r="AE54">
            <v>0</v>
          </cell>
          <cell r="AF54">
            <v>0</v>
          </cell>
          <cell r="AG54">
            <v>92464.90208</v>
          </cell>
          <cell r="AH54">
            <v>1</v>
          </cell>
          <cell r="AI54">
            <v>92464.90208</v>
          </cell>
          <cell r="AJ54">
            <v>1</v>
          </cell>
          <cell r="AK54">
            <v>0</v>
          </cell>
          <cell r="AL54">
            <v>0</v>
          </cell>
          <cell r="AM54">
            <v>92464.90208</v>
          </cell>
          <cell r="AN54">
            <v>1</v>
          </cell>
        </row>
        <row r="55">
          <cell r="B55" t="str">
            <v>International Fund for Agricultural Development</v>
          </cell>
          <cell r="C55" t="str">
            <v>ChannelCode</v>
          </cell>
          <cell r="D55" t="str">
            <v>41108</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19025</v>
          </cell>
          <cell r="AD55">
            <v>1</v>
          </cell>
          <cell r="AE55">
            <v>0</v>
          </cell>
          <cell r="AF55">
            <v>0</v>
          </cell>
          <cell r="AG55">
            <v>19025</v>
          </cell>
          <cell r="AH55">
            <v>1</v>
          </cell>
          <cell r="AI55">
            <v>19025</v>
          </cell>
          <cell r="AJ55">
            <v>1</v>
          </cell>
          <cell r="AK55">
            <v>0</v>
          </cell>
          <cell r="AL55">
            <v>0</v>
          </cell>
          <cell r="AM55">
            <v>19025</v>
          </cell>
          <cell r="AN55">
            <v>1</v>
          </cell>
        </row>
        <row r="56">
          <cell r="B56" t="str">
            <v>International Institute for Democracy and Electoral Assistance</v>
          </cell>
          <cell r="C56" t="str">
            <v>ChannelCode</v>
          </cell>
          <cell r="D56" t="str">
            <v>47058</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610.5</v>
          </cell>
          <cell r="Z56">
            <v>1</v>
          </cell>
          <cell r="AA56">
            <v>610.5</v>
          </cell>
          <cell r="AB56">
            <v>1</v>
          </cell>
          <cell r="AC56">
            <v>0</v>
          </cell>
          <cell r="AD56">
            <v>0</v>
          </cell>
          <cell r="AE56">
            <v>0</v>
          </cell>
          <cell r="AF56">
            <v>0</v>
          </cell>
          <cell r="AG56">
            <v>0</v>
          </cell>
          <cell r="AH56">
            <v>0</v>
          </cell>
          <cell r="AI56">
            <v>0</v>
          </cell>
          <cell r="AJ56">
            <v>0</v>
          </cell>
          <cell r="AK56">
            <v>610.5</v>
          </cell>
          <cell r="AL56">
            <v>1</v>
          </cell>
          <cell r="AM56">
            <v>610.5</v>
          </cell>
          <cell r="AN56">
            <v>1</v>
          </cell>
        </row>
        <row r="57">
          <cell r="B57" t="str">
            <v>International Labour Organisation - Assessed Contributions</v>
          </cell>
          <cell r="C57" t="str">
            <v>ChannelCode</v>
          </cell>
          <cell r="D57" t="str">
            <v>41302</v>
          </cell>
          <cell r="E57">
            <v>0</v>
          </cell>
          <cell r="F57">
            <v>0</v>
          </cell>
          <cell r="G57">
            <v>0</v>
          </cell>
          <cell r="H57">
            <v>0</v>
          </cell>
          <cell r="I57">
            <v>0</v>
          </cell>
          <cell r="J57">
            <v>0</v>
          </cell>
          <cell r="K57">
            <v>0</v>
          </cell>
          <cell r="L57">
            <v>0</v>
          </cell>
          <cell r="M57">
            <v>8068.4639999999999</v>
          </cell>
          <cell r="N57">
            <v>1</v>
          </cell>
          <cell r="O57">
            <v>8068.4639999999999</v>
          </cell>
          <cell r="P57">
            <v>1</v>
          </cell>
          <cell r="Q57">
            <v>0</v>
          </cell>
          <cell r="R57">
            <v>0</v>
          </cell>
          <cell r="S57">
            <v>8068.4639999999999</v>
          </cell>
          <cell r="T57">
            <v>1</v>
          </cell>
          <cell r="U57">
            <v>8068.4639999999999</v>
          </cell>
          <cell r="V57">
            <v>1</v>
          </cell>
          <cell r="W57">
            <v>0</v>
          </cell>
          <cell r="X57">
            <v>0</v>
          </cell>
          <cell r="Y57">
            <v>0</v>
          </cell>
          <cell r="Z57">
            <v>0</v>
          </cell>
          <cell r="AA57">
            <v>0</v>
          </cell>
          <cell r="AB57">
            <v>0</v>
          </cell>
          <cell r="AC57">
            <v>0</v>
          </cell>
          <cell r="AD57">
            <v>0</v>
          </cell>
          <cell r="AE57">
            <v>8206.9331999999995</v>
          </cell>
          <cell r="AF57">
            <v>1</v>
          </cell>
          <cell r="AG57">
            <v>8206.9331999999995</v>
          </cell>
          <cell r="AH57">
            <v>1</v>
          </cell>
          <cell r="AI57">
            <v>0</v>
          </cell>
          <cell r="AJ57">
            <v>0</v>
          </cell>
          <cell r="AK57">
            <v>8206.9331999999995</v>
          </cell>
          <cell r="AL57">
            <v>1</v>
          </cell>
          <cell r="AM57">
            <v>8206.9331999999995</v>
          </cell>
          <cell r="AN57">
            <v>1</v>
          </cell>
        </row>
        <row r="58">
          <cell r="B58" t="str">
            <v>International Monetary Fund - Post-Catastrophe Debt Relief Trust</v>
          </cell>
          <cell r="C58" t="str">
            <v>ChannelCode</v>
          </cell>
          <cell r="D58" t="str">
            <v>43005</v>
          </cell>
          <cell r="E58">
            <v>27498.595239999999</v>
          </cell>
          <cell r="F58">
            <v>1</v>
          </cell>
          <cell r="G58">
            <v>0</v>
          </cell>
          <cell r="H58">
            <v>0</v>
          </cell>
          <cell r="I58">
            <v>27498.595239999999</v>
          </cell>
          <cell r="J58">
            <v>1</v>
          </cell>
          <cell r="K58">
            <v>0</v>
          </cell>
          <cell r="L58">
            <v>0</v>
          </cell>
          <cell r="M58">
            <v>0</v>
          </cell>
          <cell r="N58">
            <v>0</v>
          </cell>
          <cell r="O58">
            <v>0</v>
          </cell>
          <cell r="P58">
            <v>0</v>
          </cell>
          <cell r="Q58">
            <v>27498.595239999999</v>
          </cell>
          <cell r="R58">
            <v>1</v>
          </cell>
          <cell r="S58">
            <v>0</v>
          </cell>
          <cell r="T58">
            <v>0</v>
          </cell>
          <cell r="U58">
            <v>27498.595239999999</v>
          </cell>
          <cell r="V58">
            <v>1</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B59" t="str">
            <v>International Monetary Fund - Poverty Reduction and Growth Trust</v>
          </cell>
          <cell r="C59" t="str">
            <v>ChannelCode</v>
          </cell>
          <cell r="D59" t="str">
            <v>43001</v>
          </cell>
          <cell r="E59">
            <v>0</v>
          </cell>
          <cell r="F59">
            <v>0</v>
          </cell>
          <cell r="G59">
            <v>0</v>
          </cell>
          <cell r="H59">
            <v>0</v>
          </cell>
          <cell r="I59">
            <v>0</v>
          </cell>
          <cell r="J59">
            <v>0</v>
          </cell>
          <cell r="K59">
            <v>0</v>
          </cell>
          <cell r="L59">
            <v>0</v>
          </cell>
          <cell r="M59">
            <v>119839.255</v>
          </cell>
          <cell r="N59">
            <v>1</v>
          </cell>
          <cell r="O59">
            <v>119839.255</v>
          </cell>
          <cell r="P59">
            <v>1</v>
          </cell>
          <cell r="Q59">
            <v>0</v>
          </cell>
          <cell r="R59">
            <v>0</v>
          </cell>
          <cell r="S59">
            <v>119839.255</v>
          </cell>
          <cell r="T59">
            <v>1</v>
          </cell>
          <cell r="U59">
            <v>119839.255</v>
          </cell>
          <cell r="V59">
            <v>1</v>
          </cell>
          <cell r="W59">
            <v>0</v>
          </cell>
          <cell r="X59">
            <v>0</v>
          </cell>
          <cell r="Y59">
            <v>0</v>
          </cell>
          <cell r="Z59">
            <v>0</v>
          </cell>
          <cell r="AA59">
            <v>0</v>
          </cell>
          <cell r="AB59">
            <v>0</v>
          </cell>
          <cell r="AC59">
            <v>0</v>
          </cell>
          <cell r="AD59">
            <v>0</v>
          </cell>
          <cell r="AE59">
            <v>446318.49661999999</v>
          </cell>
          <cell r="AF59">
            <v>1</v>
          </cell>
          <cell r="AG59">
            <v>446318.49661999999</v>
          </cell>
          <cell r="AH59">
            <v>1</v>
          </cell>
          <cell r="AI59">
            <v>0</v>
          </cell>
          <cell r="AJ59">
            <v>0</v>
          </cell>
          <cell r="AK59">
            <v>446318.49661999999</v>
          </cell>
          <cell r="AL59">
            <v>1</v>
          </cell>
          <cell r="AM59">
            <v>446318.49661999999</v>
          </cell>
          <cell r="AN59">
            <v>1</v>
          </cell>
        </row>
        <row r="60">
          <cell r="B60" t="str">
            <v>International Monetary Fund (IMF)</v>
          </cell>
          <cell r="C60" t="str">
            <v>ChannelCode</v>
          </cell>
          <cell r="D60" t="str">
            <v>43000</v>
          </cell>
          <cell r="E60">
            <v>8995.1599299999998</v>
          </cell>
          <cell r="F60">
            <v>1</v>
          </cell>
          <cell r="G60">
            <v>0</v>
          </cell>
          <cell r="H60">
            <v>0</v>
          </cell>
          <cell r="I60">
            <v>8995.1599299999998</v>
          </cell>
          <cell r="J60">
            <v>1</v>
          </cell>
          <cell r="K60">
            <v>0</v>
          </cell>
          <cell r="L60">
            <v>0</v>
          </cell>
          <cell r="M60">
            <v>0</v>
          </cell>
          <cell r="N60">
            <v>0</v>
          </cell>
          <cell r="O60">
            <v>0</v>
          </cell>
          <cell r="P60">
            <v>0</v>
          </cell>
          <cell r="Q60">
            <v>8995.1599299999998</v>
          </cell>
          <cell r="R60">
            <v>1</v>
          </cell>
          <cell r="S60">
            <v>0</v>
          </cell>
          <cell r="T60">
            <v>0</v>
          </cell>
          <cell r="U60">
            <v>8995.1599299999998</v>
          </cell>
          <cell r="V60">
            <v>1</v>
          </cell>
          <cell r="W60">
            <v>9438.11708</v>
          </cell>
          <cell r="X60">
            <v>1</v>
          </cell>
          <cell r="Y60">
            <v>0</v>
          </cell>
          <cell r="Z60">
            <v>0</v>
          </cell>
          <cell r="AA60">
            <v>9438.11708</v>
          </cell>
          <cell r="AB60">
            <v>1</v>
          </cell>
          <cell r="AC60">
            <v>0</v>
          </cell>
          <cell r="AD60">
            <v>0</v>
          </cell>
          <cell r="AE60">
            <v>0</v>
          </cell>
          <cell r="AF60">
            <v>0</v>
          </cell>
          <cell r="AG60">
            <v>0</v>
          </cell>
          <cell r="AH60">
            <v>0</v>
          </cell>
          <cell r="AI60">
            <v>9438.11708</v>
          </cell>
          <cell r="AJ60">
            <v>1</v>
          </cell>
          <cell r="AK60">
            <v>0</v>
          </cell>
          <cell r="AL60">
            <v>0</v>
          </cell>
          <cell r="AM60">
            <v>9438.11708</v>
          </cell>
          <cell r="AN60">
            <v>1</v>
          </cell>
        </row>
        <row r="61">
          <cell r="B61" t="str">
            <v>International Organisation for Migration</v>
          </cell>
          <cell r="C61" t="str">
            <v>ChannelCode</v>
          </cell>
          <cell r="D61" t="str">
            <v>47066</v>
          </cell>
          <cell r="E61">
            <v>29593.454770000004</v>
          </cell>
          <cell r="F61">
            <v>1</v>
          </cell>
          <cell r="G61">
            <v>1850.8309200000001</v>
          </cell>
          <cell r="H61">
            <v>1</v>
          </cell>
          <cell r="I61">
            <v>31444.285689999997</v>
          </cell>
          <cell r="J61">
            <v>1</v>
          </cell>
          <cell r="K61">
            <v>1565.24929</v>
          </cell>
          <cell r="L61">
            <v>1</v>
          </cell>
          <cell r="M61">
            <v>806.43799999999999</v>
          </cell>
          <cell r="N61">
            <v>1</v>
          </cell>
          <cell r="O61">
            <v>2371.6872899999998</v>
          </cell>
          <cell r="P61">
            <v>1</v>
          </cell>
          <cell r="Q61">
            <v>31158.704060000007</v>
          </cell>
          <cell r="R61">
            <v>1</v>
          </cell>
          <cell r="S61">
            <v>2657.2689200000004</v>
          </cell>
          <cell r="T61">
            <v>1</v>
          </cell>
          <cell r="U61">
            <v>33815.972980000006</v>
          </cell>
          <cell r="V61">
            <v>1</v>
          </cell>
          <cell r="W61">
            <v>51759.659599999992</v>
          </cell>
          <cell r="X61">
            <v>1</v>
          </cell>
          <cell r="Y61">
            <v>394.90666999999996</v>
          </cell>
          <cell r="Z61">
            <v>1</v>
          </cell>
          <cell r="AA61">
            <v>52154.566269999988</v>
          </cell>
          <cell r="AB61">
            <v>1</v>
          </cell>
          <cell r="AC61">
            <v>1988.6564900000001</v>
          </cell>
          <cell r="AD61">
            <v>1</v>
          </cell>
          <cell r="AE61">
            <v>0</v>
          </cell>
          <cell r="AF61">
            <v>0</v>
          </cell>
          <cell r="AG61">
            <v>1988.6564900000001</v>
          </cell>
          <cell r="AH61">
            <v>1</v>
          </cell>
          <cell r="AI61">
            <v>53748.316090000008</v>
          </cell>
          <cell r="AJ61">
            <v>1</v>
          </cell>
          <cell r="AK61">
            <v>394.90666999999996</v>
          </cell>
          <cell r="AL61">
            <v>1</v>
          </cell>
          <cell r="AM61">
            <v>54143.222760000011</v>
          </cell>
          <cell r="AN61">
            <v>1</v>
          </cell>
        </row>
        <row r="62">
          <cell r="B62" t="str">
            <v>International Telecommunications Union</v>
          </cell>
          <cell r="C62" t="str">
            <v>ChannelCode</v>
          </cell>
          <cell r="D62" t="str">
            <v>41303</v>
          </cell>
          <cell r="E62">
            <v>0</v>
          </cell>
          <cell r="F62">
            <v>0</v>
          </cell>
          <cell r="G62">
            <v>0</v>
          </cell>
          <cell r="H62">
            <v>0</v>
          </cell>
          <cell r="I62">
            <v>0</v>
          </cell>
          <cell r="J62">
            <v>0</v>
          </cell>
          <cell r="K62">
            <v>0</v>
          </cell>
          <cell r="L62">
            <v>0</v>
          </cell>
          <cell r="M62">
            <v>371.327</v>
          </cell>
          <cell r="N62">
            <v>1</v>
          </cell>
          <cell r="O62">
            <v>371.327</v>
          </cell>
          <cell r="P62">
            <v>1</v>
          </cell>
          <cell r="Q62">
            <v>0</v>
          </cell>
          <cell r="R62">
            <v>0</v>
          </cell>
          <cell r="S62">
            <v>371.327</v>
          </cell>
          <cell r="T62">
            <v>1</v>
          </cell>
          <cell r="U62">
            <v>371.327</v>
          </cell>
          <cell r="V62">
            <v>1</v>
          </cell>
          <cell r="W62">
            <v>0</v>
          </cell>
          <cell r="X62">
            <v>0</v>
          </cell>
          <cell r="Y62">
            <v>0</v>
          </cell>
          <cell r="Z62">
            <v>0</v>
          </cell>
          <cell r="AA62">
            <v>0</v>
          </cell>
          <cell r="AB62">
            <v>0</v>
          </cell>
          <cell r="AC62">
            <v>0</v>
          </cell>
          <cell r="AD62">
            <v>0</v>
          </cell>
          <cell r="AE62">
            <v>445.41287999999997</v>
          </cell>
          <cell r="AF62">
            <v>1</v>
          </cell>
          <cell r="AG62">
            <v>445.41287999999997</v>
          </cell>
          <cell r="AH62">
            <v>1</v>
          </cell>
          <cell r="AI62">
            <v>0</v>
          </cell>
          <cell r="AJ62">
            <v>0</v>
          </cell>
          <cell r="AK62">
            <v>445.41287999999997</v>
          </cell>
          <cell r="AL62">
            <v>1</v>
          </cell>
          <cell r="AM62">
            <v>445.41287999999997</v>
          </cell>
          <cell r="AN62">
            <v>1</v>
          </cell>
        </row>
        <row r="63">
          <cell r="B63" t="str">
            <v>Joint United Nations Programme on HIV/AIDS</v>
          </cell>
          <cell r="C63" t="str">
            <v>ChannelCode</v>
          </cell>
          <cell r="D63" t="str">
            <v>41110</v>
          </cell>
          <cell r="E63">
            <v>0</v>
          </cell>
          <cell r="F63">
            <v>0</v>
          </cell>
          <cell r="G63">
            <v>0</v>
          </cell>
          <cell r="H63">
            <v>0</v>
          </cell>
          <cell r="I63">
            <v>0</v>
          </cell>
          <cell r="J63">
            <v>0</v>
          </cell>
          <cell r="K63">
            <v>15000</v>
          </cell>
          <cell r="L63">
            <v>1</v>
          </cell>
          <cell r="M63">
            <v>0</v>
          </cell>
          <cell r="N63">
            <v>0</v>
          </cell>
          <cell r="O63">
            <v>15000</v>
          </cell>
          <cell r="P63">
            <v>1</v>
          </cell>
          <cell r="Q63">
            <v>15000</v>
          </cell>
          <cell r="R63">
            <v>1</v>
          </cell>
          <cell r="S63">
            <v>0</v>
          </cell>
          <cell r="T63">
            <v>0</v>
          </cell>
          <cell r="U63">
            <v>15000</v>
          </cell>
          <cell r="V63">
            <v>1</v>
          </cell>
          <cell r="W63">
            <v>0</v>
          </cell>
          <cell r="X63">
            <v>0</v>
          </cell>
          <cell r="Y63">
            <v>0</v>
          </cell>
          <cell r="Z63">
            <v>0</v>
          </cell>
          <cell r="AA63">
            <v>0</v>
          </cell>
          <cell r="AB63">
            <v>0</v>
          </cell>
          <cell r="AC63">
            <v>15000</v>
          </cell>
          <cell r="AD63">
            <v>1</v>
          </cell>
          <cell r="AE63">
            <v>0</v>
          </cell>
          <cell r="AF63">
            <v>0</v>
          </cell>
          <cell r="AG63">
            <v>15000</v>
          </cell>
          <cell r="AH63">
            <v>1</v>
          </cell>
          <cell r="AI63">
            <v>15000</v>
          </cell>
          <cell r="AJ63">
            <v>1</v>
          </cell>
          <cell r="AK63">
            <v>0</v>
          </cell>
          <cell r="AL63">
            <v>0</v>
          </cell>
          <cell r="AM63">
            <v>15000</v>
          </cell>
          <cell r="AN63">
            <v>1</v>
          </cell>
        </row>
        <row r="64">
          <cell r="B64" t="str">
            <v>Multilateral Fund for the Implementation of the Montreal Protocol</v>
          </cell>
          <cell r="C64" t="str">
            <v>ChannelCode</v>
          </cell>
          <cell r="D64" t="str">
            <v>47078</v>
          </cell>
          <cell r="E64">
            <v>0</v>
          </cell>
          <cell r="F64">
            <v>0</v>
          </cell>
          <cell r="G64">
            <v>0</v>
          </cell>
          <cell r="H64">
            <v>0</v>
          </cell>
          <cell r="I64">
            <v>0</v>
          </cell>
          <cell r="J64">
            <v>0</v>
          </cell>
          <cell r="K64">
            <v>0</v>
          </cell>
          <cell r="L64">
            <v>0</v>
          </cell>
          <cell r="M64">
            <v>6462.3923599999998</v>
          </cell>
          <cell r="N64">
            <v>1</v>
          </cell>
          <cell r="O64">
            <v>6462.3923599999998</v>
          </cell>
          <cell r="P64">
            <v>1</v>
          </cell>
          <cell r="Q64">
            <v>0</v>
          </cell>
          <cell r="R64">
            <v>0</v>
          </cell>
          <cell r="S64">
            <v>6462.3923599999998</v>
          </cell>
          <cell r="T64">
            <v>1</v>
          </cell>
          <cell r="U64">
            <v>6462.3923599999998</v>
          </cell>
          <cell r="V64">
            <v>1</v>
          </cell>
          <cell r="W64">
            <v>0</v>
          </cell>
          <cell r="X64">
            <v>0</v>
          </cell>
          <cell r="Y64">
            <v>21.915839999999999</v>
          </cell>
          <cell r="Z64">
            <v>1</v>
          </cell>
          <cell r="AA64">
            <v>21.915839999999999</v>
          </cell>
          <cell r="AB64">
            <v>1</v>
          </cell>
          <cell r="AC64">
            <v>0</v>
          </cell>
          <cell r="AD64">
            <v>0</v>
          </cell>
          <cell r="AE64">
            <v>6637.7725999999993</v>
          </cell>
          <cell r="AF64">
            <v>1</v>
          </cell>
          <cell r="AG64">
            <v>6637.7725999999993</v>
          </cell>
          <cell r="AH64">
            <v>1</v>
          </cell>
          <cell r="AI64">
            <v>0</v>
          </cell>
          <cell r="AJ64">
            <v>0</v>
          </cell>
          <cell r="AK64">
            <v>6659.6884399999999</v>
          </cell>
          <cell r="AL64">
            <v>1</v>
          </cell>
          <cell r="AM64">
            <v>6659.6884399999999</v>
          </cell>
          <cell r="AN64">
            <v>1</v>
          </cell>
        </row>
        <row r="65">
          <cell r="B65" t="str">
            <v>Multilateral Investment Guarantee Agency</v>
          </cell>
          <cell r="C65" t="str">
            <v>ChannelCode</v>
          </cell>
          <cell r="D65" t="str">
            <v>44005</v>
          </cell>
          <cell r="E65">
            <v>0</v>
          </cell>
          <cell r="F65">
            <v>0</v>
          </cell>
          <cell r="G65">
            <v>0</v>
          </cell>
          <cell r="H65">
            <v>0</v>
          </cell>
          <cell r="I65">
            <v>0</v>
          </cell>
          <cell r="J65">
            <v>0</v>
          </cell>
          <cell r="K65">
            <v>3097.8026500000001</v>
          </cell>
          <cell r="L65">
            <v>1</v>
          </cell>
          <cell r="M65">
            <v>0</v>
          </cell>
          <cell r="N65">
            <v>0</v>
          </cell>
          <cell r="O65">
            <v>3097.8026500000001</v>
          </cell>
          <cell r="P65">
            <v>1</v>
          </cell>
          <cell r="Q65">
            <v>3097.8026500000001</v>
          </cell>
          <cell r="R65">
            <v>1</v>
          </cell>
          <cell r="S65">
            <v>0</v>
          </cell>
          <cell r="T65">
            <v>0</v>
          </cell>
          <cell r="U65">
            <v>3097.8026500000001</v>
          </cell>
          <cell r="V65">
            <v>1</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row>
        <row r="66">
          <cell r="B66" t="str">
            <v>MULTILATERAL ORGANISATIONS</v>
          </cell>
          <cell r="C66" t="str">
            <v>ChannelCode</v>
          </cell>
          <cell r="D66" t="str">
            <v>40000</v>
          </cell>
          <cell r="E66">
            <v>6185.7294499999998</v>
          </cell>
          <cell r="F66">
            <v>1</v>
          </cell>
          <cell r="G66">
            <v>4762.4024140000001</v>
          </cell>
          <cell r="H66">
            <v>1</v>
          </cell>
          <cell r="I66">
            <v>10948.131863999999</v>
          </cell>
          <cell r="J66">
            <v>1</v>
          </cell>
          <cell r="K66">
            <v>0</v>
          </cell>
          <cell r="L66">
            <v>0</v>
          </cell>
          <cell r="M66">
            <v>0</v>
          </cell>
          <cell r="N66">
            <v>0</v>
          </cell>
          <cell r="O66">
            <v>0</v>
          </cell>
          <cell r="P66">
            <v>0</v>
          </cell>
          <cell r="Q66">
            <v>6185.7294499999998</v>
          </cell>
          <cell r="R66">
            <v>1</v>
          </cell>
          <cell r="S66">
            <v>4762.4024140000001</v>
          </cell>
          <cell r="T66">
            <v>1</v>
          </cell>
          <cell r="U66">
            <v>10948.131863999999</v>
          </cell>
          <cell r="V66">
            <v>1</v>
          </cell>
          <cell r="W66">
            <v>12434.364719999998</v>
          </cell>
          <cell r="X66">
            <v>1</v>
          </cell>
          <cell r="Y66">
            <v>37257.000015770696</v>
          </cell>
          <cell r="Z66">
            <v>1</v>
          </cell>
          <cell r="AA66">
            <v>49691.364735770716</v>
          </cell>
          <cell r="AB66">
            <v>1</v>
          </cell>
          <cell r="AC66">
            <v>0</v>
          </cell>
          <cell r="AD66">
            <v>0</v>
          </cell>
          <cell r="AE66">
            <v>0</v>
          </cell>
          <cell r="AF66">
            <v>0</v>
          </cell>
          <cell r="AG66">
            <v>0</v>
          </cell>
          <cell r="AH66">
            <v>0</v>
          </cell>
          <cell r="AI66">
            <v>12434.364719999998</v>
          </cell>
          <cell r="AJ66">
            <v>1</v>
          </cell>
          <cell r="AK66">
            <v>37257.000015770696</v>
          </cell>
          <cell r="AL66">
            <v>1</v>
          </cell>
          <cell r="AM66">
            <v>49691.364735770716</v>
          </cell>
          <cell r="AN66">
            <v>1</v>
          </cell>
        </row>
        <row r="67">
          <cell r="B67" t="str">
            <v>OECD Development Centre</v>
          </cell>
          <cell r="C67" t="str">
            <v>ChannelCode</v>
          </cell>
          <cell r="D67" t="str">
            <v>47081</v>
          </cell>
          <cell r="E67">
            <v>0</v>
          </cell>
          <cell r="F67">
            <v>0</v>
          </cell>
          <cell r="G67">
            <v>0</v>
          </cell>
          <cell r="H67">
            <v>0</v>
          </cell>
          <cell r="I67">
            <v>0</v>
          </cell>
          <cell r="J67">
            <v>0</v>
          </cell>
          <cell r="K67">
            <v>563.88539000000003</v>
          </cell>
          <cell r="L67">
            <v>1</v>
          </cell>
          <cell r="M67">
            <v>0</v>
          </cell>
          <cell r="N67">
            <v>0</v>
          </cell>
          <cell r="O67">
            <v>563.88539000000003</v>
          </cell>
          <cell r="P67">
            <v>1</v>
          </cell>
          <cell r="Q67">
            <v>563.88539000000003</v>
          </cell>
          <cell r="R67">
            <v>1</v>
          </cell>
          <cell r="S67">
            <v>0</v>
          </cell>
          <cell r="T67">
            <v>0</v>
          </cell>
          <cell r="U67">
            <v>563.88539000000003</v>
          </cell>
          <cell r="V67">
            <v>1</v>
          </cell>
          <cell r="W67">
            <v>17.236000000000001</v>
          </cell>
          <cell r="X67">
            <v>1</v>
          </cell>
          <cell r="Y67">
            <v>0</v>
          </cell>
          <cell r="Z67">
            <v>0</v>
          </cell>
          <cell r="AA67">
            <v>17.236000000000001</v>
          </cell>
          <cell r="AB67">
            <v>1</v>
          </cell>
          <cell r="AC67">
            <v>666.12117999999998</v>
          </cell>
          <cell r="AD67">
            <v>1</v>
          </cell>
          <cell r="AE67">
            <v>0</v>
          </cell>
          <cell r="AF67">
            <v>0</v>
          </cell>
          <cell r="AG67">
            <v>666.12117999999998</v>
          </cell>
          <cell r="AH67">
            <v>1</v>
          </cell>
          <cell r="AI67">
            <v>683.35717999999997</v>
          </cell>
          <cell r="AJ67">
            <v>1</v>
          </cell>
          <cell r="AK67">
            <v>0</v>
          </cell>
          <cell r="AL67">
            <v>0</v>
          </cell>
          <cell r="AM67">
            <v>683.35717999999997</v>
          </cell>
          <cell r="AN67">
            <v>1</v>
          </cell>
        </row>
        <row r="68">
          <cell r="B68" t="str">
            <v>Organisation for Economic Co-operation and Development (Contributions to special funds for Technical Co-operation Activities Only)</v>
          </cell>
          <cell r="C68" t="str">
            <v>ChannelCode</v>
          </cell>
          <cell r="D68" t="str">
            <v>47080</v>
          </cell>
          <cell r="E68">
            <v>4095.9392800000005</v>
          </cell>
          <cell r="F68">
            <v>1</v>
          </cell>
          <cell r="G68">
            <v>471.8189999999999</v>
          </cell>
          <cell r="H68">
            <v>1</v>
          </cell>
          <cell r="I68">
            <v>4567.7582799999991</v>
          </cell>
          <cell r="J68">
            <v>1</v>
          </cell>
          <cell r="K68">
            <v>0</v>
          </cell>
          <cell r="L68">
            <v>0</v>
          </cell>
          <cell r="M68">
            <v>0</v>
          </cell>
          <cell r="N68">
            <v>0</v>
          </cell>
          <cell r="O68">
            <v>0</v>
          </cell>
          <cell r="P68">
            <v>0</v>
          </cell>
          <cell r="Q68">
            <v>4095.9392800000005</v>
          </cell>
          <cell r="R68">
            <v>1</v>
          </cell>
          <cell r="S68">
            <v>471.8189999999999</v>
          </cell>
          <cell r="T68">
            <v>1</v>
          </cell>
          <cell r="U68">
            <v>4567.7582799999991</v>
          </cell>
          <cell r="V68">
            <v>1</v>
          </cell>
          <cell r="W68">
            <v>3244.7910499999998</v>
          </cell>
          <cell r="X68">
            <v>1</v>
          </cell>
          <cell r="Y68">
            <v>213.27334999999999</v>
          </cell>
          <cell r="Z68">
            <v>1</v>
          </cell>
          <cell r="AA68">
            <v>3458.0644000000007</v>
          </cell>
          <cell r="AB68">
            <v>1</v>
          </cell>
          <cell r="AC68">
            <v>0</v>
          </cell>
          <cell r="AD68">
            <v>0</v>
          </cell>
          <cell r="AE68">
            <v>0</v>
          </cell>
          <cell r="AF68">
            <v>0</v>
          </cell>
          <cell r="AG68">
            <v>0</v>
          </cell>
          <cell r="AH68">
            <v>0</v>
          </cell>
          <cell r="AI68">
            <v>3244.7910499999998</v>
          </cell>
          <cell r="AJ68">
            <v>1</v>
          </cell>
          <cell r="AK68">
            <v>213.27334999999999</v>
          </cell>
          <cell r="AL68">
            <v>1</v>
          </cell>
          <cell r="AM68">
            <v>3458.0644000000007</v>
          </cell>
          <cell r="AN68">
            <v>1</v>
          </cell>
        </row>
        <row r="69">
          <cell r="B69" t="str">
            <v>Organisation of American States</v>
          </cell>
          <cell r="C69" t="str">
            <v>ChannelCode</v>
          </cell>
          <cell r="D69" t="str">
            <v>47079</v>
          </cell>
          <cell r="E69">
            <v>0</v>
          </cell>
          <cell r="F69">
            <v>0</v>
          </cell>
          <cell r="G69">
            <v>1084.7592</v>
          </cell>
          <cell r="H69">
            <v>1</v>
          </cell>
          <cell r="I69">
            <v>1084.7592</v>
          </cell>
          <cell r="J69">
            <v>1</v>
          </cell>
          <cell r="K69">
            <v>0</v>
          </cell>
          <cell r="L69">
            <v>0</v>
          </cell>
          <cell r="M69">
            <v>0</v>
          </cell>
          <cell r="N69">
            <v>0</v>
          </cell>
          <cell r="O69">
            <v>0</v>
          </cell>
          <cell r="P69">
            <v>0</v>
          </cell>
          <cell r="Q69">
            <v>0</v>
          </cell>
          <cell r="R69">
            <v>0</v>
          </cell>
          <cell r="S69">
            <v>1084.7592</v>
          </cell>
          <cell r="T69">
            <v>1</v>
          </cell>
          <cell r="U69">
            <v>1084.7592</v>
          </cell>
          <cell r="V69">
            <v>1</v>
          </cell>
          <cell r="W69">
            <v>0</v>
          </cell>
          <cell r="X69">
            <v>0</v>
          </cell>
          <cell r="Y69">
            <v>51.274000000000001</v>
          </cell>
          <cell r="Z69">
            <v>1</v>
          </cell>
          <cell r="AA69">
            <v>51.274000000000001</v>
          </cell>
          <cell r="AB69">
            <v>1</v>
          </cell>
          <cell r="AC69">
            <v>0</v>
          </cell>
          <cell r="AD69">
            <v>0</v>
          </cell>
          <cell r="AE69">
            <v>0</v>
          </cell>
          <cell r="AF69">
            <v>0</v>
          </cell>
          <cell r="AG69">
            <v>0</v>
          </cell>
          <cell r="AH69">
            <v>0</v>
          </cell>
          <cell r="AI69">
            <v>0</v>
          </cell>
          <cell r="AJ69">
            <v>0</v>
          </cell>
          <cell r="AK69">
            <v>51.274000000000001</v>
          </cell>
          <cell r="AL69">
            <v>1</v>
          </cell>
          <cell r="AM69">
            <v>51.274000000000001</v>
          </cell>
          <cell r="AN69">
            <v>1</v>
          </cell>
        </row>
        <row r="70">
          <cell r="B70" t="str">
            <v>Organization for Security and Co-operation in Europe</v>
          </cell>
          <cell r="C70" t="str">
            <v>ChannelCode</v>
          </cell>
          <cell r="D70" t="str">
            <v>47131</v>
          </cell>
          <cell r="E70">
            <v>0</v>
          </cell>
          <cell r="F70">
            <v>0</v>
          </cell>
          <cell r="G70">
            <v>426.42099999999999</v>
          </cell>
          <cell r="H70">
            <v>1</v>
          </cell>
          <cell r="I70">
            <v>426.42099999999999</v>
          </cell>
          <cell r="J70">
            <v>1</v>
          </cell>
          <cell r="K70">
            <v>0</v>
          </cell>
          <cell r="L70">
            <v>0</v>
          </cell>
          <cell r="M70">
            <v>11593.484399999999</v>
          </cell>
          <cell r="N70">
            <v>1</v>
          </cell>
          <cell r="O70">
            <v>11593.484399999999</v>
          </cell>
          <cell r="P70">
            <v>1</v>
          </cell>
          <cell r="Q70">
            <v>0</v>
          </cell>
          <cell r="R70">
            <v>0</v>
          </cell>
          <cell r="S70">
            <v>12019.9054</v>
          </cell>
          <cell r="T70">
            <v>1</v>
          </cell>
          <cell r="U70">
            <v>12019.9054</v>
          </cell>
          <cell r="V70">
            <v>1</v>
          </cell>
          <cell r="W70">
            <v>0</v>
          </cell>
          <cell r="X70">
            <v>0</v>
          </cell>
          <cell r="Y70">
            <v>4535.6389600000002</v>
          </cell>
          <cell r="Z70">
            <v>1</v>
          </cell>
          <cell r="AA70">
            <v>4535.6389600000002</v>
          </cell>
          <cell r="AB70">
            <v>1</v>
          </cell>
          <cell r="AC70">
            <v>0</v>
          </cell>
          <cell r="AD70">
            <v>0</v>
          </cell>
          <cell r="AE70">
            <v>9440.7440029999998</v>
          </cell>
          <cell r="AF70">
            <v>1</v>
          </cell>
          <cell r="AG70">
            <v>9440.7440029999998</v>
          </cell>
          <cell r="AH70">
            <v>1</v>
          </cell>
          <cell r="AI70">
            <v>0</v>
          </cell>
          <cell r="AJ70">
            <v>0</v>
          </cell>
          <cell r="AK70">
            <v>13976.382963</v>
          </cell>
          <cell r="AL70">
            <v>1</v>
          </cell>
          <cell r="AM70">
            <v>13976.382963</v>
          </cell>
          <cell r="AN70">
            <v>1</v>
          </cell>
        </row>
        <row r="71">
          <cell r="B71" t="str">
            <v>Other multilateral institution</v>
          </cell>
          <cell r="C71" t="str">
            <v>ChannelCode</v>
          </cell>
          <cell r="D71" t="str">
            <v>47000</v>
          </cell>
          <cell r="E71">
            <v>1032.2360000000001</v>
          </cell>
          <cell r="F71">
            <v>1</v>
          </cell>
          <cell r="G71">
            <v>483.40705000000003</v>
          </cell>
          <cell r="H71">
            <v>1</v>
          </cell>
          <cell r="I71">
            <v>1515.6430500000001</v>
          </cell>
          <cell r="J71">
            <v>1</v>
          </cell>
          <cell r="K71">
            <v>0</v>
          </cell>
          <cell r="L71">
            <v>0</v>
          </cell>
          <cell r="M71">
            <v>0</v>
          </cell>
          <cell r="N71">
            <v>0</v>
          </cell>
          <cell r="O71">
            <v>0</v>
          </cell>
          <cell r="P71">
            <v>0</v>
          </cell>
          <cell r="Q71">
            <v>1032.2360000000001</v>
          </cell>
          <cell r="R71">
            <v>1</v>
          </cell>
          <cell r="S71">
            <v>483.40705000000003</v>
          </cell>
          <cell r="T71">
            <v>1</v>
          </cell>
          <cell r="U71">
            <v>1515.6430500000001</v>
          </cell>
          <cell r="V71">
            <v>1</v>
          </cell>
          <cell r="W71">
            <v>0</v>
          </cell>
          <cell r="X71">
            <v>0</v>
          </cell>
          <cell r="Y71">
            <v>501.60064</v>
          </cell>
          <cell r="Z71">
            <v>1</v>
          </cell>
          <cell r="AA71">
            <v>501.60064</v>
          </cell>
          <cell r="AB71">
            <v>1</v>
          </cell>
          <cell r="AC71">
            <v>0</v>
          </cell>
          <cell r="AD71">
            <v>0</v>
          </cell>
          <cell r="AE71">
            <v>0</v>
          </cell>
          <cell r="AF71">
            <v>0</v>
          </cell>
          <cell r="AG71">
            <v>0</v>
          </cell>
          <cell r="AH71">
            <v>0</v>
          </cell>
          <cell r="AI71">
            <v>0</v>
          </cell>
          <cell r="AJ71">
            <v>0</v>
          </cell>
          <cell r="AK71">
            <v>501.60064</v>
          </cell>
          <cell r="AL71">
            <v>1</v>
          </cell>
          <cell r="AM71">
            <v>501.60064</v>
          </cell>
          <cell r="AN71">
            <v>1</v>
          </cell>
        </row>
        <row r="72">
          <cell r="B72" t="str">
            <v>Pacific Regional Environment Programme</v>
          </cell>
          <cell r="C72" t="str">
            <v>ChannelCode</v>
          </cell>
          <cell r="D72" t="str">
            <v>47097</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112.66731</v>
          </cell>
          <cell r="AF72">
            <v>1</v>
          </cell>
          <cell r="AG72">
            <v>112.66731</v>
          </cell>
          <cell r="AH72">
            <v>1</v>
          </cell>
          <cell r="AI72">
            <v>0</v>
          </cell>
          <cell r="AJ72">
            <v>0</v>
          </cell>
          <cell r="AK72">
            <v>112.66731</v>
          </cell>
          <cell r="AL72">
            <v>1</v>
          </cell>
          <cell r="AM72">
            <v>112.66731</v>
          </cell>
          <cell r="AN72">
            <v>1</v>
          </cell>
        </row>
        <row r="73">
          <cell r="B73" t="str">
            <v>Private Infrastructure Development Group</v>
          </cell>
          <cell r="C73" t="str">
            <v>ChannelCode</v>
          </cell>
          <cell r="D73" t="str">
            <v>47086</v>
          </cell>
          <cell r="E73">
            <v>3500</v>
          </cell>
          <cell r="F73">
            <v>1</v>
          </cell>
          <cell r="G73">
            <v>0</v>
          </cell>
          <cell r="H73">
            <v>0</v>
          </cell>
          <cell r="I73">
            <v>3500</v>
          </cell>
          <cell r="J73">
            <v>1</v>
          </cell>
          <cell r="K73">
            <v>31485</v>
          </cell>
          <cell r="L73">
            <v>1</v>
          </cell>
          <cell r="M73">
            <v>0</v>
          </cell>
          <cell r="N73">
            <v>0</v>
          </cell>
          <cell r="O73">
            <v>31485</v>
          </cell>
          <cell r="P73">
            <v>1</v>
          </cell>
          <cell r="Q73">
            <v>34984.999999999993</v>
          </cell>
          <cell r="R73">
            <v>1</v>
          </cell>
          <cell r="S73">
            <v>0</v>
          </cell>
          <cell r="T73">
            <v>0</v>
          </cell>
          <cell r="U73">
            <v>34984.999999999993</v>
          </cell>
          <cell r="V73">
            <v>1</v>
          </cell>
          <cell r="W73">
            <v>2355</v>
          </cell>
          <cell r="X73">
            <v>1</v>
          </cell>
          <cell r="Y73">
            <v>0</v>
          </cell>
          <cell r="Z73">
            <v>0</v>
          </cell>
          <cell r="AA73">
            <v>2355</v>
          </cell>
          <cell r="AB73">
            <v>1</v>
          </cell>
          <cell r="AC73">
            <v>53385.721000000005</v>
          </cell>
          <cell r="AD73">
            <v>1</v>
          </cell>
          <cell r="AE73">
            <v>0</v>
          </cell>
          <cell r="AF73">
            <v>0</v>
          </cell>
          <cell r="AG73">
            <v>53385.721000000005</v>
          </cell>
          <cell r="AH73">
            <v>1</v>
          </cell>
          <cell r="AI73">
            <v>55740.721000000005</v>
          </cell>
          <cell r="AJ73">
            <v>1</v>
          </cell>
          <cell r="AK73">
            <v>0</v>
          </cell>
          <cell r="AL73">
            <v>0</v>
          </cell>
          <cell r="AM73">
            <v>55740.721000000005</v>
          </cell>
          <cell r="AN73">
            <v>1</v>
          </cell>
        </row>
        <row r="74">
          <cell r="B74" t="str">
            <v>Regional Development Bank</v>
          </cell>
          <cell r="C74" t="str">
            <v>ChannelCode</v>
          </cell>
          <cell r="D74" t="str">
            <v>46000</v>
          </cell>
          <cell r="E74">
            <v>0</v>
          </cell>
          <cell r="F74">
            <v>0</v>
          </cell>
          <cell r="G74">
            <v>30400</v>
          </cell>
          <cell r="H74">
            <v>1</v>
          </cell>
          <cell r="I74">
            <v>30400</v>
          </cell>
          <cell r="J74">
            <v>1</v>
          </cell>
          <cell r="K74">
            <v>0</v>
          </cell>
          <cell r="L74">
            <v>0</v>
          </cell>
          <cell r="M74">
            <v>0</v>
          </cell>
          <cell r="N74">
            <v>0</v>
          </cell>
          <cell r="O74">
            <v>0</v>
          </cell>
          <cell r="P74">
            <v>0</v>
          </cell>
          <cell r="Q74">
            <v>0</v>
          </cell>
          <cell r="R74">
            <v>0</v>
          </cell>
          <cell r="S74">
            <v>30400</v>
          </cell>
          <cell r="T74">
            <v>1</v>
          </cell>
          <cell r="U74">
            <v>30400</v>
          </cell>
          <cell r="V74">
            <v>1</v>
          </cell>
          <cell r="W74">
            <v>1200</v>
          </cell>
          <cell r="X74">
            <v>1</v>
          </cell>
          <cell r="Y74">
            <v>0</v>
          </cell>
          <cell r="Z74">
            <v>0</v>
          </cell>
          <cell r="AA74">
            <v>1200</v>
          </cell>
          <cell r="AB74">
            <v>1</v>
          </cell>
          <cell r="AC74">
            <v>0</v>
          </cell>
          <cell r="AD74">
            <v>0</v>
          </cell>
          <cell r="AE74">
            <v>0</v>
          </cell>
          <cell r="AF74">
            <v>0</v>
          </cell>
          <cell r="AG74">
            <v>0</v>
          </cell>
          <cell r="AH74">
            <v>0</v>
          </cell>
          <cell r="AI74">
            <v>1200</v>
          </cell>
          <cell r="AJ74">
            <v>1</v>
          </cell>
          <cell r="AK74">
            <v>0</v>
          </cell>
          <cell r="AL74">
            <v>0</v>
          </cell>
          <cell r="AM74">
            <v>1200</v>
          </cell>
          <cell r="AN74">
            <v>1</v>
          </cell>
        </row>
        <row r="75">
          <cell r="B75" t="str">
            <v>Southern African Development Community</v>
          </cell>
          <cell r="C75" t="str">
            <v>ChannelCode</v>
          </cell>
          <cell r="D75" t="str">
            <v>47089</v>
          </cell>
          <cell r="E75">
            <v>122.988</v>
          </cell>
          <cell r="F75">
            <v>1</v>
          </cell>
          <cell r="G75">
            <v>0</v>
          </cell>
          <cell r="H75">
            <v>0</v>
          </cell>
          <cell r="I75">
            <v>122.988</v>
          </cell>
          <cell r="J75">
            <v>1</v>
          </cell>
          <cell r="K75">
            <v>0</v>
          </cell>
          <cell r="L75">
            <v>0</v>
          </cell>
          <cell r="M75">
            <v>0</v>
          </cell>
          <cell r="N75">
            <v>0</v>
          </cell>
          <cell r="O75">
            <v>0</v>
          </cell>
          <cell r="P75">
            <v>0</v>
          </cell>
          <cell r="Q75">
            <v>122.988</v>
          </cell>
          <cell r="R75">
            <v>1</v>
          </cell>
          <cell r="S75">
            <v>0</v>
          </cell>
          <cell r="T75">
            <v>0</v>
          </cell>
          <cell r="U75">
            <v>122.988</v>
          </cell>
          <cell r="V75">
            <v>1</v>
          </cell>
          <cell r="W75">
            <v>389.83699999999999</v>
          </cell>
          <cell r="X75">
            <v>1</v>
          </cell>
          <cell r="Y75">
            <v>0</v>
          </cell>
          <cell r="Z75">
            <v>0</v>
          </cell>
          <cell r="AA75">
            <v>389.83699999999999</v>
          </cell>
          <cell r="AB75">
            <v>1</v>
          </cell>
          <cell r="AC75">
            <v>0</v>
          </cell>
          <cell r="AD75">
            <v>0</v>
          </cell>
          <cell r="AE75">
            <v>0</v>
          </cell>
          <cell r="AF75">
            <v>0</v>
          </cell>
          <cell r="AG75">
            <v>0</v>
          </cell>
          <cell r="AH75">
            <v>0</v>
          </cell>
          <cell r="AI75">
            <v>389.83699999999999</v>
          </cell>
          <cell r="AJ75">
            <v>1</v>
          </cell>
          <cell r="AK75">
            <v>0</v>
          </cell>
          <cell r="AL75">
            <v>0</v>
          </cell>
          <cell r="AM75">
            <v>389.83699999999999</v>
          </cell>
          <cell r="AN75">
            <v>1</v>
          </cell>
        </row>
        <row r="76">
          <cell r="B76" t="str">
            <v>Strategic Climate Fund</v>
          </cell>
          <cell r="C76" t="str">
            <v>ChannelCode</v>
          </cell>
          <cell r="D76" t="str">
            <v>47135</v>
          </cell>
          <cell r="E76">
            <v>0</v>
          </cell>
          <cell r="F76">
            <v>0</v>
          </cell>
          <cell r="G76">
            <v>0</v>
          </cell>
          <cell r="H76">
            <v>0</v>
          </cell>
          <cell r="I76">
            <v>0</v>
          </cell>
          <cell r="J76">
            <v>0</v>
          </cell>
          <cell r="K76">
            <v>71975</v>
          </cell>
          <cell r="L76">
            <v>1</v>
          </cell>
          <cell r="M76">
            <v>0</v>
          </cell>
          <cell r="N76">
            <v>0</v>
          </cell>
          <cell r="O76">
            <v>71975</v>
          </cell>
          <cell r="P76">
            <v>1</v>
          </cell>
          <cell r="Q76">
            <v>71975</v>
          </cell>
          <cell r="R76">
            <v>1</v>
          </cell>
          <cell r="S76">
            <v>0</v>
          </cell>
          <cell r="T76">
            <v>0</v>
          </cell>
          <cell r="U76">
            <v>71975</v>
          </cell>
          <cell r="V76">
            <v>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B77" t="str">
            <v>United Nations</v>
          </cell>
          <cell r="C77" t="str">
            <v>ChannelCode</v>
          </cell>
          <cell r="D77" t="str">
            <v>41305</v>
          </cell>
          <cell r="E77">
            <v>0</v>
          </cell>
          <cell r="F77">
            <v>0</v>
          </cell>
          <cell r="G77">
            <v>2703.357</v>
          </cell>
          <cell r="H77">
            <v>1</v>
          </cell>
          <cell r="I77">
            <v>2703.357</v>
          </cell>
          <cell r="J77">
            <v>1</v>
          </cell>
          <cell r="K77">
            <v>0</v>
          </cell>
          <cell r="L77">
            <v>0</v>
          </cell>
          <cell r="M77">
            <v>17880.404259999999</v>
          </cell>
          <cell r="N77">
            <v>1</v>
          </cell>
          <cell r="O77">
            <v>17880.404259999999</v>
          </cell>
          <cell r="P77">
            <v>1</v>
          </cell>
          <cell r="Q77">
            <v>0</v>
          </cell>
          <cell r="R77">
            <v>0</v>
          </cell>
          <cell r="S77">
            <v>20583.761259999999</v>
          </cell>
          <cell r="T77">
            <v>1</v>
          </cell>
          <cell r="U77">
            <v>20583.761259999999</v>
          </cell>
          <cell r="V77">
            <v>1</v>
          </cell>
          <cell r="W77">
            <v>0</v>
          </cell>
          <cell r="X77">
            <v>0</v>
          </cell>
          <cell r="Y77">
            <v>38.471269999999997</v>
          </cell>
          <cell r="Z77">
            <v>1</v>
          </cell>
          <cell r="AA77">
            <v>38.471269999999997</v>
          </cell>
          <cell r="AB77">
            <v>1</v>
          </cell>
          <cell r="AC77">
            <v>0</v>
          </cell>
          <cell r="AD77">
            <v>0</v>
          </cell>
          <cell r="AE77">
            <v>13358.297</v>
          </cell>
          <cell r="AF77">
            <v>1</v>
          </cell>
          <cell r="AG77">
            <v>13358.297</v>
          </cell>
          <cell r="AH77">
            <v>1</v>
          </cell>
          <cell r="AI77">
            <v>0</v>
          </cell>
          <cell r="AJ77">
            <v>0</v>
          </cell>
          <cell r="AK77">
            <v>13396.76827</v>
          </cell>
          <cell r="AL77">
            <v>1</v>
          </cell>
          <cell r="AM77">
            <v>13396.76827</v>
          </cell>
          <cell r="AN77">
            <v>1</v>
          </cell>
        </row>
        <row r="78">
          <cell r="B78" t="str">
            <v>United Nations agency, fund or commission (UN)</v>
          </cell>
          <cell r="C78" t="str">
            <v>ChannelCode</v>
          </cell>
          <cell r="D78" t="str">
            <v>41000</v>
          </cell>
          <cell r="E78">
            <v>81411.917600000001</v>
          </cell>
          <cell r="F78">
            <v>1</v>
          </cell>
          <cell r="G78">
            <v>8258.5032740000006</v>
          </cell>
          <cell r="H78">
            <v>1</v>
          </cell>
          <cell r="I78">
            <v>89670.420873999989</v>
          </cell>
          <cell r="J78">
            <v>1</v>
          </cell>
          <cell r="K78">
            <v>0</v>
          </cell>
          <cell r="L78">
            <v>0</v>
          </cell>
          <cell r="M78">
            <v>0</v>
          </cell>
          <cell r="N78">
            <v>0</v>
          </cell>
          <cell r="O78">
            <v>0</v>
          </cell>
          <cell r="P78">
            <v>0</v>
          </cell>
          <cell r="Q78">
            <v>81411.917600000001</v>
          </cell>
          <cell r="R78">
            <v>1</v>
          </cell>
          <cell r="S78">
            <v>8258.5032740000006</v>
          </cell>
          <cell r="T78">
            <v>1</v>
          </cell>
          <cell r="U78">
            <v>89670.420873999989</v>
          </cell>
          <cell r="V78">
            <v>1</v>
          </cell>
          <cell r="W78">
            <v>76207.480779999998</v>
          </cell>
          <cell r="X78">
            <v>1</v>
          </cell>
          <cell r="Y78">
            <v>20021.180760000007</v>
          </cell>
          <cell r="Z78">
            <v>1</v>
          </cell>
          <cell r="AA78">
            <v>96228.661539999957</v>
          </cell>
          <cell r="AB78">
            <v>1</v>
          </cell>
          <cell r="AC78">
            <v>0</v>
          </cell>
          <cell r="AD78">
            <v>0</v>
          </cell>
          <cell r="AE78">
            <v>0</v>
          </cell>
          <cell r="AF78">
            <v>0</v>
          </cell>
          <cell r="AG78">
            <v>0</v>
          </cell>
          <cell r="AH78">
            <v>0</v>
          </cell>
          <cell r="AI78">
            <v>76207.480779999998</v>
          </cell>
          <cell r="AJ78">
            <v>1</v>
          </cell>
          <cell r="AK78">
            <v>20021.180760000007</v>
          </cell>
          <cell r="AL78">
            <v>1</v>
          </cell>
          <cell r="AM78">
            <v>96228.661539999957</v>
          </cell>
          <cell r="AN78">
            <v>1</v>
          </cell>
        </row>
        <row r="79">
          <cell r="B79" t="str">
            <v>United Nations Children’s Fund</v>
          </cell>
          <cell r="C79" t="str">
            <v>ChannelCode</v>
          </cell>
          <cell r="D79" t="str">
            <v>41122</v>
          </cell>
          <cell r="E79">
            <v>275168.32228000002</v>
          </cell>
          <cell r="F79">
            <v>1</v>
          </cell>
          <cell r="G79">
            <v>12423.501</v>
          </cell>
          <cell r="H79">
            <v>1</v>
          </cell>
          <cell r="I79">
            <v>287591.82328000001</v>
          </cell>
          <cell r="J79">
            <v>1</v>
          </cell>
          <cell r="K79">
            <v>48000</v>
          </cell>
          <cell r="L79">
            <v>1</v>
          </cell>
          <cell r="M79">
            <v>0</v>
          </cell>
          <cell r="N79">
            <v>0</v>
          </cell>
          <cell r="O79">
            <v>48000</v>
          </cell>
          <cell r="P79">
            <v>1</v>
          </cell>
          <cell r="Q79">
            <v>323168.32227999996</v>
          </cell>
          <cell r="R79">
            <v>1</v>
          </cell>
          <cell r="S79">
            <v>12423.501</v>
          </cell>
          <cell r="T79">
            <v>1</v>
          </cell>
          <cell r="U79">
            <v>335591.82328000001</v>
          </cell>
          <cell r="V79">
            <v>1</v>
          </cell>
          <cell r="W79">
            <v>343564.08798000007</v>
          </cell>
          <cell r="X79">
            <v>1</v>
          </cell>
          <cell r="Y79">
            <v>10409.120999999999</v>
          </cell>
          <cell r="Z79">
            <v>1</v>
          </cell>
          <cell r="AA79">
            <v>353973.20898000005</v>
          </cell>
          <cell r="AB79">
            <v>1</v>
          </cell>
          <cell r="AC79">
            <v>48000</v>
          </cell>
          <cell r="AD79">
            <v>1</v>
          </cell>
          <cell r="AE79">
            <v>0</v>
          </cell>
          <cell r="AF79">
            <v>0</v>
          </cell>
          <cell r="AG79">
            <v>48000</v>
          </cell>
          <cell r="AH79">
            <v>1</v>
          </cell>
          <cell r="AI79">
            <v>391564.08798000013</v>
          </cell>
          <cell r="AJ79">
            <v>1</v>
          </cell>
          <cell r="AK79">
            <v>10409.120999999999</v>
          </cell>
          <cell r="AL79">
            <v>1</v>
          </cell>
          <cell r="AM79">
            <v>401973.20898000023</v>
          </cell>
          <cell r="AN79">
            <v>1</v>
          </cell>
        </row>
        <row r="80">
          <cell r="B80" t="str">
            <v>United Nations Department of Peacekeeping Operations</v>
          </cell>
          <cell r="C80" t="str">
            <v>ChannelCode</v>
          </cell>
          <cell r="D80" t="str">
            <v>41310</v>
          </cell>
          <cell r="E80">
            <v>0</v>
          </cell>
          <cell r="F80">
            <v>0</v>
          </cell>
          <cell r="G80">
            <v>2480.06304</v>
          </cell>
          <cell r="H80">
            <v>1</v>
          </cell>
          <cell r="I80">
            <v>2480.06304</v>
          </cell>
          <cell r="J80">
            <v>1</v>
          </cell>
          <cell r="K80">
            <v>0</v>
          </cell>
          <cell r="L80">
            <v>0</v>
          </cell>
          <cell r="M80">
            <v>19058.027000000002</v>
          </cell>
          <cell r="N80">
            <v>1</v>
          </cell>
          <cell r="O80">
            <v>19058.027000000002</v>
          </cell>
          <cell r="P80">
            <v>1</v>
          </cell>
          <cell r="Q80">
            <v>0</v>
          </cell>
          <cell r="R80">
            <v>0</v>
          </cell>
          <cell r="S80">
            <v>21538.090039999999</v>
          </cell>
          <cell r="T80">
            <v>1</v>
          </cell>
          <cell r="U80">
            <v>21538.090039999999</v>
          </cell>
          <cell r="V80">
            <v>1</v>
          </cell>
          <cell r="W80">
            <v>0</v>
          </cell>
          <cell r="X80">
            <v>0</v>
          </cell>
          <cell r="Y80">
            <v>3064.7060000000001</v>
          </cell>
          <cell r="Z80">
            <v>1</v>
          </cell>
          <cell r="AA80">
            <v>3064.7060000000001</v>
          </cell>
          <cell r="AB80">
            <v>1</v>
          </cell>
          <cell r="AC80">
            <v>0</v>
          </cell>
          <cell r="AD80">
            <v>0</v>
          </cell>
          <cell r="AE80">
            <v>50853.943999999996</v>
          </cell>
          <cell r="AF80">
            <v>1</v>
          </cell>
          <cell r="AG80">
            <v>50853.943999999996</v>
          </cell>
          <cell r="AH80">
            <v>1</v>
          </cell>
          <cell r="AI80">
            <v>0</v>
          </cell>
          <cell r="AJ80">
            <v>0</v>
          </cell>
          <cell r="AK80">
            <v>53918.649999999994</v>
          </cell>
          <cell r="AL80">
            <v>1</v>
          </cell>
          <cell r="AM80">
            <v>53918.649999999994</v>
          </cell>
          <cell r="AN80">
            <v>1</v>
          </cell>
        </row>
        <row r="81">
          <cell r="B81" t="str">
            <v>United Nations Department of Political Affairs, Trust Fund in Support of Political Affairs</v>
          </cell>
          <cell r="C81" t="str">
            <v>ChannelCode</v>
          </cell>
          <cell r="D81" t="str">
            <v>41148</v>
          </cell>
          <cell r="E81">
            <v>15701.098679999999</v>
          </cell>
          <cell r="F81">
            <v>1</v>
          </cell>
          <cell r="G81">
            <v>0</v>
          </cell>
          <cell r="H81">
            <v>0</v>
          </cell>
          <cell r="I81">
            <v>15701.098679999999</v>
          </cell>
          <cell r="J81">
            <v>1</v>
          </cell>
          <cell r="K81">
            <v>0</v>
          </cell>
          <cell r="L81">
            <v>0</v>
          </cell>
          <cell r="M81">
            <v>0</v>
          </cell>
          <cell r="N81">
            <v>0</v>
          </cell>
          <cell r="O81">
            <v>0</v>
          </cell>
          <cell r="P81">
            <v>0</v>
          </cell>
          <cell r="Q81">
            <v>15701.098679999999</v>
          </cell>
          <cell r="R81">
            <v>1</v>
          </cell>
          <cell r="S81">
            <v>0</v>
          </cell>
          <cell r="T81">
            <v>0</v>
          </cell>
          <cell r="U81">
            <v>15701.098679999999</v>
          </cell>
          <cell r="V81">
            <v>1</v>
          </cell>
          <cell r="W81">
            <v>14482.563929999998</v>
          </cell>
          <cell r="X81">
            <v>1</v>
          </cell>
          <cell r="Y81">
            <v>941</v>
          </cell>
          <cell r="Z81">
            <v>1</v>
          </cell>
          <cell r="AA81">
            <v>15423.56393</v>
          </cell>
          <cell r="AB81">
            <v>1</v>
          </cell>
          <cell r="AC81">
            <v>0</v>
          </cell>
          <cell r="AD81">
            <v>0</v>
          </cell>
          <cell r="AE81">
            <v>2800</v>
          </cell>
          <cell r="AF81">
            <v>1</v>
          </cell>
          <cell r="AG81">
            <v>2800</v>
          </cell>
          <cell r="AH81">
            <v>1</v>
          </cell>
          <cell r="AI81">
            <v>14482.563929999998</v>
          </cell>
          <cell r="AJ81">
            <v>1</v>
          </cell>
          <cell r="AK81">
            <v>3741</v>
          </cell>
          <cell r="AL81">
            <v>1</v>
          </cell>
          <cell r="AM81">
            <v>18223.56393</v>
          </cell>
          <cell r="AN81">
            <v>1</v>
          </cell>
        </row>
        <row r="82">
          <cell r="B82" t="str">
            <v>United Nations Development Programme</v>
          </cell>
          <cell r="C82" t="str">
            <v>ChannelCode</v>
          </cell>
          <cell r="D82" t="str">
            <v>41114</v>
          </cell>
          <cell r="E82">
            <v>143533.49353000007</v>
          </cell>
          <cell r="F82">
            <v>1</v>
          </cell>
          <cell r="G82">
            <v>73931.168960999988</v>
          </cell>
          <cell r="H82">
            <v>1</v>
          </cell>
          <cell r="I82">
            <v>217464.66249099991</v>
          </cell>
          <cell r="J82">
            <v>1</v>
          </cell>
          <cell r="K82">
            <v>55000</v>
          </cell>
          <cell r="L82">
            <v>1</v>
          </cell>
          <cell r="M82">
            <v>0</v>
          </cell>
          <cell r="N82">
            <v>0</v>
          </cell>
          <cell r="O82">
            <v>55000</v>
          </cell>
          <cell r="P82">
            <v>1</v>
          </cell>
          <cell r="Q82">
            <v>198533.49353000004</v>
          </cell>
          <cell r="R82">
            <v>1</v>
          </cell>
          <cell r="S82">
            <v>73931.168960999988</v>
          </cell>
          <cell r="T82">
            <v>1</v>
          </cell>
          <cell r="U82">
            <v>272464.66249099997</v>
          </cell>
          <cell r="V82">
            <v>1</v>
          </cell>
          <cell r="W82">
            <v>127994.83514000001</v>
          </cell>
          <cell r="X82">
            <v>1</v>
          </cell>
          <cell r="Y82">
            <v>75466.861699999994</v>
          </cell>
          <cell r="Z82">
            <v>1</v>
          </cell>
          <cell r="AA82">
            <v>203461.6968399999</v>
          </cell>
          <cell r="AB82">
            <v>1</v>
          </cell>
          <cell r="AC82">
            <v>55000</v>
          </cell>
          <cell r="AD82">
            <v>1</v>
          </cell>
          <cell r="AE82">
            <v>0</v>
          </cell>
          <cell r="AF82">
            <v>0</v>
          </cell>
          <cell r="AG82">
            <v>55000</v>
          </cell>
          <cell r="AH82">
            <v>1</v>
          </cell>
          <cell r="AI82">
            <v>182994.83514000001</v>
          </cell>
          <cell r="AJ82">
            <v>1</v>
          </cell>
          <cell r="AK82">
            <v>75466.861699999994</v>
          </cell>
          <cell r="AL82">
            <v>1</v>
          </cell>
          <cell r="AM82">
            <v>258461.69683999993</v>
          </cell>
          <cell r="AN82">
            <v>1</v>
          </cell>
        </row>
        <row r="83">
          <cell r="B83" t="str">
            <v>United Nations Economic Commission for Europe (extrabudgetary contributions only)</v>
          </cell>
          <cell r="C83" t="str">
            <v>ChannelCode</v>
          </cell>
          <cell r="D83" t="str">
            <v>41314</v>
          </cell>
          <cell r="E83">
            <v>2553</v>
          </cell>
          <cell r="F83">
            <v>1</v>
          </cell>
          <cell r="G83">
            <v>26.228300000000001</v>
          </cell>
          <cell r="H83">
            <v>1</v>
          </cell>
          <cell r="I83">
            <v>2579.2282999999998</v>
          </cell>
          <cell r="J83">
            <v>1</v>
          </cell>
          <cell r="K83">
            <v>0</v>
          </cell>
          <cell r="L83">
            <v>0</v>
          </cell>
          <cell r="M83">
            <v>322.10393199999999</v>
          </cell>
          <cell r="N83">
            <v>1</v>
          </cell>
          <cell r="O83">
            <v>322.10393199999999</v>
          </cell>
          <cell r="P83">
            <v>1</v>
          </cell>
          <cell r="Q83">
            <v>2553</v>
          </cell>
          <cell r="R83">
            <v>1</v>
          </cell>
          <cell r="S83">
            <v>348.33223199999998</v>
          </cell>
          <cell r="T83">
            <v>1</v>
          </cell>
          <cell r="U83">
            <v>2901.3322319999997</v>
          </cell>
          <cell r="V83">
            <v>1</v>
          </cell>
          <cell r="W83">
            <v>1994.4046499999999</v>
          </cell>
          <cell r="X83">
            <v>1</v>
          </cell>
          <cell r="Y83">
            <v>0</v>
          </cell>
          <cell r="Z83">
            <v>0</v>
          </cell>
          <cell r="AA83">
            <v>1994.4046499999999</v>
          </cell>
          <cell r="AB83">
            <v>1</v>
          </cell>
          <cell r="AC83">
            <v>0</v>
          </cell>
          <cell r="AD83">
            <v>0</v>
          </cell>
          <cell r="AE83">
            <v>0</v>
          </cell>
          <cell r="AF83">
            <v>0</v>
          </cell>
          <cell r="AG83">
            <v>0</v>
          </cell>
          <cell r="AH83">
            <v>0</v>
          </cell>
          <cell r="AI83">
            <v>1994.4046499999999</v>
          </cell>
          <cell r="AJ83">
            <v>1</v>
          </cell>
          <cell r="AK83">
            <v>0</v>
          </cell>
          <cell r="AL83">
            <v>0</v>
          </cell>
          <cell r="AM83">
            <v>1994.4046499999999</v>
          </cell>
          <cell r="AN83">
            <v>1</v>
          </cell>
        </row>
        <row r="84">
          <cell r="B84" t="str">
            <v>United Nations Educational, Scientific and Cultural Organisation</v>
          </cell>
          <cell r="C84" t="str">
            <v>ChannelCode</v>
          </cell>
          <cell r="D84" t="str">
            <v>41304</v>
          </cell>
          <cell r="E84">
            <v>2173.2887099999998</v>
          </cell>
          <cell r="F84">
            <v>1</v>
          </cell>
          <cell r="G84">
            <v>0</v>
          </cell>
          <cell r="H84">
            <v>0</v>
          </cell>
          <cell r="I84">
            <v>2173.2887099999998</v>
          </cell>
          <cell r="J84">
            <v>1</v>
          </cell>
          <cell r="K84">
            <v>0</v>
          </cell>
          <cell r="L84">
            <v>0</v>
          </cell>
          <cell r="M84">
            <v>0</v>
          </cell>
          <cell r="N84">
            <v>0</v>
          </cell>
          <cell r="O84">
            <v>0</v>
          </cell>
          <cell r="P84">
            <v>0</v>
          </cell>
          <cell r="Q84">
            <v>2173.2887099999998</v>
          </cell>
          <cell r="R84">
            <v>1</v>
          </cell>
          <cell r="S84">
            <v>0</v>
          </cell>
          <cell r="T84">
            <v>0</v>
          </cell>
          <cell r="U84">
            <v>2173.2887099999998</v>
          </cell>
          <cell r="V84">
            <v>1</v>
          </cell>
          <cell r="W84">
            <v>1500</v>
          </cell>
          <cell r="X84">
            <v>1</v>
          </cell>
          <cell r="Y84">
            <v>0</v>
          </cell>
          <cell r="Z84">
            <v>0</v>
          </cell>
          <cell r="AA84">
            <v>1500</v>
          </cell>
          <cell r="AB84">
            <v>1</v>
          </cell>
          <cell r="AC84">
            <v>5610.5354639999996</v>
          </cell>
          <cell r="AD84">
            <v>1</v>
          </cell>
          <cell r="AE84">
            <v>0</v>
          </cell>
          <cell r="AF84">
            <v>0</v>
          </cell>
          <cell r="AG84">
            <v>5610.5354639999996</v>
          </cell>
          <cell r="AH84">
            <v>1</v>
          </cell>
          <cell r="AI84">
            <v>7110.5354640000005</v>
          </cell>
          <cell r="AJ84">
            <v>1</v>
          </cell>
          <cell r="AK84">
            <v>0</v>
          </cell>
          <cell r="AL84">
            <v>0</v>
          </cell>
          <cell r="AM84">
            <v>7110.5354640000005</v>
          </cell>
          <cell r="AN84">
            <v>1</v>
          </cell>
        </row>
        <row r="85">
          <cell r="B85" t="str">
            <v>United Nations Entity for Gender Equality and the Empowerment of Women</v>
          </cell>
          <cell r="C85" t="str">
            <v>ChannelCode</v>
          </cell>
          <cell r="D85" t="str">
            <v>41146</v>
          </cell>
          <cell r="E85">
            <v>4162.3590100000001</v>
          </cell>
          <cell r="F85">
            <v>1</v>
          </cell>
          <cell r="G85">
            <v>30</v>
          </cell>
          <cell r="H85">
            <v>1</v>
          </cell>
          <cell r="I85">
            <v>4192.3590100000001</v>
          </cell>
          <cell r="J85">
            <v>1</v>
          </cell>
          <cell r="K85">
            <v>12500</v>
          </cell>
          <cell r="L85">
            <v>1</v>
          </cell>
          <cell r="M85">
            <v>0</v>
          </cell>
          <cell r="N85">
            <v>0</v>
          </cell>
          <cell r="O85">
            <v>12500</v>
          </cell>
          <cell r="P85">
            <v>1</v>
          </cell>
          <cell r="Q85">
            <v>16662.35901</v>
          </cell>
          <cell r="R85">
            <v>1</v>
          </cell>
          <cell r="S85">
            <v>30</v>
          </cell>
          <cell r="T85">
            <v>1</v>
          </cell>
          <cell r="U85">
            <v>16692.35901</v>
          </cell>
          <cell r="V85">
            <v>1</v>
          </cell>
          <cell r="W85">
            <v>6770.902</v>
          </cell>
          <cell r="X85">
            <v>1</v>
          </cell>
          <cell r="Y85">
            <v>1536.5260000000001</v>
          </cell>
          <cell r="Z85">
            <v>1</v>
          </cell>
          <cell r="AA85">
            <v>8307.4279999999981</v>
          </cell>
          <cell r="AB85">
            <v>1</v>
          </cell>
          <cell r="AC85">
            <v>12500</v>
          </cell>
          <cell r="AD85">
            <v>1</v>
          </cell>
          <cell r="AE85">
            <v>0</v>
          </cell>
          <cell r="AF85">
            <v>0</v>
          </cell>
          <cell r="AG85">
            <v>12500</v>
          </cell>
          <cell r="AH85">
            <v>1</v>
          </cell>
          <cell r="AI85">
            <v>19270.902000000002</v>
          </cell>
          <cell r="AJ85">
            <v>1</v>
          </cell>
          <cell r="AK85">
            <v>1536.5260000000001</v>
          </cell>
          <cell r="AL85">
            <v>1</v>
          </cell>
          <cell r="AM85">
            <v>20807.428</v>
          </cell>
          <cell r="AN85">
            <v>1</v>
          </cell>
        </row>
        <row r="86">
          <cell r="B86" t="str">
            <v>United Nations Environment Programme</v>
          </cell>
          <cell r="C86" t="str">
            <v>ChannelCode</v>
          </cell>
          <cell r="D86" t="str">
            <v>41116</v>
          </cell>
          <cell r="E86">
            <v>1163.1949999999999</v>
          </cell>
          <cell r="F86">
            <v>1</v>
          </cell>
          <cell r="G86">
            <v>1060.53559</v>
          </cell>
          <cell r="H86">
            <v>1</v>
          </cell>
          <cell r="I86">
            <v>2223.7305900000001</v>
          </cell>
          <cell r="J86">
            <v>1</v>
          </cell>
          <cell r="K86">
            <v>0</v>
          </cell>
          <cell r="L86">
            <v>0</v>
          </cell>
          <cell r="M86">
            <v>628.40477999999996</v>
          </cell>
          <cell r="N86">
            <v>1</v>
          </cell>
          <cell r="O86">
            <v>628.40477999999996</v>
          </cell>
          <cell r="P86">
            <v>1</v>
          </cell>
          <cell r="Q86">
            <v>1163.1949999999999</v>
          </cell>
          <cell r="R86">
            <v>1</v>
          </cell>
          <cell r="S86">
            <v>1688.9403700000003</v>
          </cell>
          <cell r="T86">
            <v>1</v>
          </cell>
          <cell r="U86">
            <v>2852.1353700000004</v>
          </cell>
          <cell r="V86">
            <v>1</v>
          </cell>
          <cell r="W86">
            <v>4569.8999999999996</v>
          </cell>
          <cell r="X86">
            <v>1</v>
          </cell>
          <cell r="Y86">
            <v>2187.9539799999998</v>
          </cell>
          <cell r="Z86">
            <v>1</v>
          </cell>
          <cell r="AA86">
            <v>6757.8539800000008</v>
          </cell>
          <cell r="AB86">
            <v>1</v>
          </cell>
          <cell r="AC86">
            <v>0</v>
          </cell>
          <cell r="AD86">
            <v>0</v>
          </cell>
          <cell r="AE86">
            <v>6758.4570100000001</v>
          </cell>
          <cell r="AF86">
            <v>1</v>
          </cell>
          <cell r="AG86">
            <v>6758.4570100000001</v>
          </cell>
          <cell r="AH86">
            <v>1</v>
          </cell>
          <cell r="AI86">
            <v>4569.8999999999996</v>
          </cell>
          <cell r="AJ86">
            <v>1</v>
          </cell>
          <cell r="AK86">
            <v>8946.4109899999985</v>
          </cell>
          <cell r="AL86">
            <v>1</v>
          </cell>
          <cell r="AM86">
            <v>13516.31099</v>
          </cell>
          <cell r="AN86">
            <v>1</v>
          </cell>
        </row>
        <row r="87">
          <cell r="B87" t="str">
            <v>United Nations Framework Convention on Climate Change</v>
          </cell>
          <cell r="C87" t="str">
            <v>ChannelCode</v>
          </cell>
          <cell r="D87" t="str">
            <v>41316</v>
          </cell>
          <cell r="E87">
            <v>0</v>
          </cell>
          <cell r="F87">
            <v>0</v>
          </cell>
          <cell r="G87">
            <v>0</v>
          </cell>
          <cell r="H87">
            <v>0</v>
          </cell>
          <cell r="I87">
            <v>0</v>
          </cell>
          <cell r="J87">
            <v>0</v>
          </cell>
          <cell r="K87">
            <v>0</v>
          </cell>
          <cell r="L87">
            <v>0</v>
          </cell>
          <cell r="M87">
            <v>628.577001</v>
          </cell>
          <cell r="N87">
            <v>1</v>
          </cell>
          <cell r="O87">
            <v>628.577001</v>
          </cell>
          <cell r="P87">
            <v>1</v>
          </cell>
          <cell r="Q87">
            <v>0</v>
          </cell>
          <cell r="R87">
            <v>0</v>
          </cell>
          <cell r="S87">
            <v>628.577001</v>
          </cell>
          <cell r="T87">
            <v>1</v>
          </cell>
          <cell r="U87">
            <v>628.577001</v>
          </cell>
          <cell r="V87">
            <v>1</v>
          </cell>
          <cell r="W87">
            <v>0</v>
          </cell>
          <cell r="X87">
            <v>0</v>
          </cell>
          <cell r="Y87">
            <v>1000</v>
          </cell>
          <cell r="Z87">
            <v>1</v>
          </cell>
          <cell r="AA87">
            <v>1000</v>
          </cell>
          <cell r="AB87">
            <v>1</v>
          </cell>
          <cell r="AC87">
            <v>0</v>
          </cell>
          <cell r="AD87">
            <v>0</v>
          </cell>
          <cell r="AE87">
            <v>687.78399999999999</v>
          </cell>
          <cell r="AF87">
            <v>1</v>
          </cell>
          <cell r="AG87">
            <v>687.78399999999999</v>
          </cell>
          <cell r="AH87">
            <v>1</v>
          </cell>
          <cell r="AI87">
            <v>0</v>
          </cell>
          <cell r="AJ87">
            <v>0</v>
          </cell>
          <cell r="AK87">
            <v>1687.7840000000001</v>
          </cell>
          <cell r="AL87">
            <v>1</v>
          </cell>
          <cell r="AM87">
            <v>1687.7840000000001</v>
          </cell>
          <cell r="AN87">
            <v>1</v>
          </cell>
        </row>
        <row r="88">
          <cell r="B88" t="str">
            <v>United Nations High Commissioner for Human Rights (extrabudgetary contributions only)</v>
          </cell>
          <cell r="C88" t="str">
            <v>ChannelCode</v>
          </cell>
          <cell r="D88" t="str">
            <v>41313</v>
          </cell>
          <cell r="E88">
            <v>735.32</v>
          </cell>
          <cell r="F88">
            <v>1</v>
          </cell>
          <cell r="G88">
            <v>549</v>
          </cell>
          <cell r="H88">
            <v>1</v>
          </cell>
          <cell r="I88">
            <v>1284.3200000000002</v>
          </cell>
          <cell r="J88">
            <v>1</v>
          </cell>
          <cell r="K88">
            <v>1600</v>
          </cell>
          <cell r="L88">
            <v>1</v>
          </cell>
          <cell r="M88">
            <v>0</v>
          </cell>
          <cell r="N88">
            <v>0</v>
          </cell>
          <cell r="O88">
            <v>1600</v>
          </cell>
          <cell r="P88">
            <v>1</v>
          </cell>
          <cell r="Q88">
            <v>2335.3200000000002</v>
          </cell>
          <cell r="R88">
            <v>1</v>
          </cell>
          <cell r="S88">
            <v>549</v>
          </cell>
          <cell r="T88">
            <v>1</v>
          </cell>
          <cell r="U88">
            <v>2884.32</v>
          </cell>
          <cell r="V88">
            <v>1</v>
          </cell>
          <cell r="W88">
            <v>666.66600000000005</v>
          </cell>
          <cell r="X88">
            <v>1</v>
          </cell>
          <cell r="Y88">
            <v>420</v>
          </cell>
          <cell r="Z88">
            <v>1</v>
          </cell>
          <cell r="AA88">
            <v>1086.6660000000002</v>
          </cell>
          <cell r="AB88">
            <v>1</v>
          </cell>
          <cell r="AC88">
            <v>2200</v>
          </cell>
          <cell r="AD88">
            <v>1</v>
          </cell>
          <cell r="AE88">
            <v>195.7296</v>
          </cell>
          <cell r="AF88">
            <v>1</v>
          </cell>
          <cell r="AG88">
            <v>2395.7296000000001</v>
          </cell>
          <cell r="AH88">
            <v>1</v>
          </cell>
          <cell r="AI88">
            <v>2866.6660000000002</v>
          </cell>
          <cell r="AJ88">
            <v>1</v>
          </cell>
          <cell r="AK88">
            <v>615.7296</v>
          </cell>
          <cell r="AL88">
            <v>1</v>
          </cell>
          <cell r="AM88">
            <v>3482.3955999999998</v>
          </cell>
          <cell r="AN88">
            <v>1</v>
          </cell>
        </row>
        <row r="89">
          <cell r="B89" t="str">
            <v>United Nations Human Settlement Programme</v>
          </cell>
          <cell r="C89" t="str">
            <v>ChannelCode</v>
          </cell>
          <cell r="D89" t="str">
            <v>41120</v>
          </cell>
          <cell r="E89">
            <v>2084.6849999999999</v>
          </cell>
          <cell r="F89">
            <v>1</v>
          </cell>
          <cell r="G89">
            <v>0</v>
          </cell>
          <cell r="H89">
            <v>0</v>
          </cell>
          <cell r="I89">
            <v>2084.6849999999999</v>
          </cell>
          <cell r="J89">
            <v>1</v>
          </cell>
          <cell r="K89">
            <v>0</v>
          </cell>
          <cell r="L89">
            <v>0</v>
          </cell>
          <cell r="M89">
            <v>0</v>
          </cell>
          <cell r="N89">
            <v>0</v>
          </cell>
          <cell r="O89">
            <v>0</v>
          </cell>
          <cell r="P89">
            <v>0</v>
          </cell>
          <cell r="Q89">
            <v>2084.6849999999999</v>
          </cell>
          <cell r="R89">
            <v>1</v>
          </cell>
          <cell r="S89">
            <v>0</v>
          </cell>
          <cell r="T89">
            <v>0</v>
          </cell>
          <cell r="U89">
            <v>2084.6849999999999</v>
          </cell>
          <cell r="V89">
            <v>1</v>
          </cell>
          <cell r="W89">
            <v>5137.4297100000003</v>
          </cell>
          <cell r="X89">
            <v>1</v>
          </cell>
          <cell r="Y89">
            <v>0</v>
          </cell>
          <cell r="Z89">
            <v>0</v>
          </cell>
          <cell r="AA89">
            <v>5137.4297100000003</v>
          </cell>
          <cell r="AB89">
            <v>1</v>
          </cell>
          <cell r="AC89">
            <v>0</v>
          </cell>
          <cell r="AD89">
            <v>0</v>
          </cell>
          <cell r="AE89">
            <v>0</v>
          </cell>
          <cell r="AF89">
            <v>0</v>
          </cell>
          <cell r="AG89">
            <v>0</v>
          </cell>
          <cell r="AH89">
            <v>0</v>
          </cell>
          <cell r="AI89">
            <v>5137.4297100000003</v>
          </cell>
          <cell r="AJ89">
            <v>1</v>
          </cell>
          <cell r="AK89">
            <v>0</v>
          </cell>
          <cell r="AL89">
            <v>0</v>
          </cell>
          <cell r="AM89">
            <v>5137.4297100000003</v>
          </cell>
          <cell r="AN89">
            <v>1</v>
          </cell>
        </row>
        <row r="90">
          <cell r="B90" t="str">
            <v>United Nations Office for Project Services</v>
          </cell>
          <cell r="C90" t="str">
            <v>ChannelCode</v>
          </cell>
          <cell r="D90" t="str">
            <v>41502</v>
          </cell>
          <cell r="E90">
            <v>1025.9690000000001</v>
          </cell>
          <cell r="F90">
            <v>1</v>
          </cell>
          <cell r="G90">
            <v>5000</v>
          </cell>
          <cell r="H90">
            <v>1</v>
          </cell>
          <cell r="I90">
            <v>6025.9690000000001</v>
          </cell>
          <cell r="J90">
            <v>1</v>
          </cell>
          <cell r="K90">
            <v>0</v>
          </cell>
          <cell r="L90">
            <v>0</v>
          </cell>
          <cell r="M90">
            <v>0</v>
          </cell>
          <cell r="N90">
            <v>0</v>
          </cell>
          <cell r="O90">
            <v>0</v>
          </cell>
          <cell r="P90">
            <v>0</v>
          </cell>
          <cell r="Q90">
            <v>1025.9690000000001</v>
          </cell>
          <cell r="R90">
            <v>1</v>
          </cell>
          <cell r="S90">
            <v>5000</v>
          </cell>
          <cell r="T90">
            <v>1</v>
          </cell>
          <cell r="U90">
            <v>6025.9690000000001</v>
          </cell>
          <cell r="V90">
            <v>1</v>
          </cell>
          <cell r="W90">
            <v>12825</v>
          </cell>
          <cell r="X90">
            <v>1</v>
          </cell>
          <cell r="Y90">
            <v>0</v>
          </cell>
          <cell r="Z90">
            <v>0</v>
          </cell>
          <cell r="AA90">
            <v>12825</v>
          </cell>
          <cell r="AB90">
            <v>1</v>
          </cell>
          <cell r="AC90">
            <v>0</v>
          </cell>
          <cell r="AD90">
            <v>0</v>
          </cell>
          <cell r="AE90">
            <v>0</v>
          </cell>
          <cell r="AF90">
            <v>0</v>
          </cell>
          <cell r="AG90">
            <v>0</v>
          </cell>
          <cell r="AH90">
            <v>0</v>
          </cell>
          <cell r="AI90">
            <v>12825</v>
          </cell>
          <cell r="AJ90">
            <v>1</v>
          </cell>
          <cell r="AK90">
            <v>0</v>
          </cell>
          <cell r="AL90">
            <v>0</v>
          </cell>
          <cell r="AM90">
            <v>12825</v>
          </cell>
          <cell r="AN90">
            <v>1</v>
          </cell>
        </row>
        <row r="91">
          <cell r="B91" t="str">
            <v>United Nations Office of Co-ordination of Humanitarian Affairs</v>
          </cell>
          <cell r="C91" t="str">
            <v>ChannelCode</v>
          </cell>
          <cell r="D91" t="str">
            <v>41127</v>
          </cell>
          <cell r="E91">
            <v>116025.26709000001</v>
          </cell>
          <cell r="F91">
            <v>1</v>
          </cell>
          <cell r="G91">
            <v>0</v>
          </cell>
          <cell r="H91">
            <v>0</v>
          </cell>
          <cell r="I91">
            <v>116025.26709000001</v>
          </cell>
          <cell r="J91">
            <v>1</v>
          </cell>
          <cell r="K91">
            <v>20000</v>
          </cell>
          <cell r="L91">
            <v>1</v>
          </cell>
          <cell r="M91">
            <v>0</v>
          </cell>
          <cell r="N91">
            <v>0</v>
          </cell>
          <cell r="O91">
            <v>20000</v>
          </cell>
          <cell r="P91">
            <v>1</v>
          </cell>
          <cell r="Q91">
            <v>136025.26709000001</v>
          </cell>
          <cell r="R91">
            <v>1</v>
          </cell>
          <cell r="S91">
            <v>0</v>
          </cell>
          <cell r="T91">
            <v>0</v>
          </cell>
          <cell r="U91">
            <v>136025.26709000001</v>
          </cell>
          <cell r="V91">
            <v>1</v>
          </cell>
          <cell r="W91">
            <v>149854.00412999999</v>
          </cell>
          <cell r="X91">
            <v>1</v>
          </cell>
          <cell r="Y91">
            <v>0</v>
          </cell>
          <cell r="Z91">
            <v>0</v>
          </cell>
          <cell r="AA91">
            <v>149854.00412999999</v>
          </cell>
          <cell r="AB91">
            <v>1</v>
          </cell>
          <cell r="AC91">
            <v>25000</v>
          </cell>
          <cell r="AD91">
            <v>1</v>
          </cell>
          <cell r="AE91">
            <v>0</v>
          </cell>
          <cell r="AF91">
            <v>0</v>
          </cell>
          <cell r="AG91">
            <v>25000</v>
          </cell>
          <cell r="AH91">
            <v>1</v>
          </cell>
          <cell r="AI91">
            <v>174854.00413000004</v>
          </cell>
          <cell r="AJ91">
            <v>1</v>
          </cell>
          <cell r="AK91">
            <v>0</v>
          </cell>
          <cell r="AL91">
            <v>0</v>
          </cell>
          <cell r="AM91">
            <v>174854.00413000004</v>
          </cell>
          <cell r="AN91">
            <v>1</v>
          </cell>
        </row>
        <row r="92">
          <cell r="B92" t="str">
            <v>United Nations Office of the United Nations High Commissioner for Refugees</v>
          </cell>
          <cell r="C92" t="str">
            <v>ChannelCode</v>
          </cell>
          <cell r="D92" t="str">
            <v>41121</v>
          </cell>
          <cell r="E92">
            <v>99248.51973</v>
          </cell>
          <cell r="F92">
            <v>1</v>
          </cell>
          <cell r="G92">
            <v>116.82</v>
          </cell>
          <cell r="H92">
            <v>1</v>
          </cell>
          <cell r="I92">
            <v>99365.339729999992</v>
          </cell>
          <cell r="J92">
            <v>1</v>
          </cell>
          <cell r="K92">
            <v>35000</v>
          </cell>
          <cell r="L92">
            <v>1</v>
          </cell>
          <cell r="M92">
            <v>0</v>
          </cell>
          <cell r="N92">
            <v>0</v>
          </cell>
          <cell r="O92">
            <v>35000</v>
          </cell>
          <cell r="P92">
            <v>1</v>
          </cell>
          <cell r="Q92">
            <v>134248.51973</v>
          </cell>
          <cell r="R92">
            <v>1</v>
          </cell>
          <cell r="S92">
            <v>116.82</v>
          </cell>
          <cell r="T92">
            <v>1</v>
          </cell>
          <cell r="U92">
            <v>134365.33973000001</v>
          </cell>
          <cell r="V92">
            <v>1</v>
          </cell>
          <cell r="W92">
            <v>130860.79572000001</v>
          </cell>
          <cell r="X92">
            <v>1</v>
          </cell>
          <cell r="Y92">
            <v>221.58850999999999</v>
          </cell>
          <cell r="Z92">
            <v>1</v>
          </cell>
          <cell r="AA92">
            <v>131082.38423000003</v>
          </cell>
          <cell r="AB92">
            <v>1</v>
          </cell>
          <cell r="AC92">
            <v>35000</v>
          </cell>
          <cell r="AD92">
            <v>1</v>
          </cell>
          <cell r="AE92">
            <v>0</v>
          </cell>
          <cell r="AF92">
            <v>0</v>
          </cell>
          <cell r="AG92">
            <v>35000</v>
          </cell>
          <cell r="AH92">
            <v>1</v>
          </cell>
          <cell r="AI92">
            <v>165860.79571999999</v>
          </cell>
          <cell r="AJ92">
            <v>1</v>
          </cell>
          <cell r="AK92">
            <v>221.58850999999999</v>
          </cell>
          <cell r="AL92">
            <v>1</v>
          </cell>
          <cell r="AM92">
            <v>166082.38422999997</v>
          </cell>
          <cell r="AN92">
            <v>1</v>
          </cell>
        </row>
        <row r="93">
          <cell r="B93" t="str">
            <v>United Nations Office on Drugs and Crime</v>
          </cell>
          <cell r="C93" t="str">
            <v>ChannelCode</v>
          </cell>
          <cell r="D93" t="str">
            <v>41128</v>
          </cell>
          <cell r="E93">
            <v>1582.61492</v>
          </cell>
          <cell r="F93">
            <v>1</v>
          </cell>
          <cell r="G93">
            <v>129.547</v>
          </cell>
          <cell r="H93">
            <v>1</v>
          </cell>
          <cell r="I93">
            <v>1712.16192</v>
          </cell>
          <cell r="J93">
            <v>1</v>
          </cell>
          <cell r="K93">
            <v>0</v>
          </cell>
          <cell r="L93">
            <v>0</v>
          </cell>
          <cell r="M93">
            <v>0</v>
          </cell>
          <cell r="N93">
            <v>0</v>
          </cell>
          <cell r="O93">
            <v>0</v>
          </cell>
          <cell r="P93">
            <v>0</v>
          </cell>
          <cell r="Q93">
            <v>1582.61492</v>
          </cell>
          <cell r="R93">
            <v>1</v>
          </cell>
          <cell r="S93">
            <v>129.547</v>
          </cell>
          <cell r="T93">
            <v>1</v>
          </cell>
          <cell r="U93">
            <v>1712.16192</v>
          </cell>
          <cell r="V93">
            <v>1</v>
          </cell>
          <cell r="W93">
            <v>1502.1469999999999</v>
          </cell>
          <cell r="X93">
            <v>1</v>
          </cell>
          <cell r="Y93">
            <v>1449.0376799999999</v>
          </cell>
          <cell r="Z93">
            <v>1</v>
          </cell>
          <cell r="AA93">
            <v>2951.1846799999994</v>
          </cell>
          <cell r="AB93">
            <v>1</v>
          </cell>
          <cell r="AC93">
            <v>0</v>
          </cell>
          <cell r="AD93">
            <v>0</v>
          </cell>
          <cell r="AE93">
            <v>0</v>
          </cell>
          <cell r="AF93">
            <v>0</v>
          </cell>
          <cell r="AG93">
            <v>0</v>
          </cell>
          <cell r="AH93">
            <v>0</v>
          </cell>
          <cell r="AI93">
            <v>1502.1469999999999</v>
          </cell>
          <cell r="AJ93">
            <v>1</v>
          </cell>
          <cell r="AK93">
            <v>1449.0376799999999</v>
          </cell>
          <cell r="AL93">
            <v>1</v>
          </cell>
          <cell r="AM93">
            <v>2951.1846799999994</v>
          </cell>
          <cell r="AN93">
            <v>1</v>
          </cell>
        </row>
        <row r="94">
          <cell r="B94" t="str">
            <v>United Nations Peacebuilding Fund (Window One:  Flexible Contributions Only)</v>
          </cell>
          <cell r="C94" t="str">
            <v>ChannelCode</v>
          </cell>
          <cell r="D94" t="str">
            <v>41311</v>
          </cell>
          <cell r="E94">
            <v>0</v>
          </cell>
          <cell r="F94">
            <v>0</v>
          </cell>
          <cell r="G94">
            <v>0</v>
          </cell>
          <cell r="H94">
            <v>0</v>
          </cell>
          <cell r="I94">
            <v>0</v>
          </cell>
          <cell r="J94">
            <v>0</v>
          </cell>
          <cell r="K94">
            <v>10235</v>
          </cell>
          <cell r="L94">
            <v>1</v>
          </cell>
          <cell r="M94">
            <v>4000</v>
          </cell>
          <cell r="N94">
            <v>1</v>
          </cell>
          <cell r="O94">
            <v>14235</v>
          </cell>
          <cell r="P94">
            <v>1</v>
          </cell>
          <cell r="Q94">
            <v>10235</v>
          </cell>
          <cell r="R94">
            <v>1</v>
          </cell>
          <cell r="S94">
            <v>4000</v>
          </cell>
          <cell r="T94">
            <v>1</v>
          </cell>
          <cell r="U94">
            <v>14235</v>
          </cell>
          <cell r="V94">
            <v>1</v>
          </cell>
          <cell r="W94">
            <v>0</v>
          </cell>
          <cell r="X94">
            <v>0</v>
          </cell>
          <cell r="Y94">
            <v>4000</v>
          </cell>
          <cell r="Z94">
            <v>1</v>
          </cell>
          <cell r="AA94">
            <v>4000</v>
          </cell>
          <cell r="AB94">
            <v>1</v>
          </cell>
          <cell r="AC94">
            <v>3560</v>
          </cell>
          <cell r="AD94">
            <v>1</v>
          </cell>
          <cell r="AE94">
            <v>0</v>
          </cell>
          <cell r="AF94">
            <v>0</v>
          </cell>
          <cell r="AG94">
            <v>3560</v>
          </cell>
          <cell r="AH94">
            <v>1</v>
          </cell>
          <cell r="AI94">
            <v>3560</v>
          </cell>
          <cell r="AJ94">
            <v>1</v>
          </cell>
          <cell r="AK94">
            <v>4000</v>
          </cell>
          <cell r="AL94">
            <v>1</v>
          </cell>
          <cell r="AM94">
            <v>7560</v>
          </cell>
          <cell r="AN94">
            <v>1</v>
          </cell>
        </row>
        <row r="95">
          <cell r="B95" t="str">
            <v>United Nations Population Fund</v>
          </cell>
          <cell r="C95" t="str">
            <v>ChannelCode</v>
          </cell>
          <cell r="D95" t="str">
            <v>41119</v>
          </cell>
          <cell r="E95">
            <v>94694.141029999999</v>
          </cell>
          <cell r="F95">
            <v>1</v>
          </cell>
          <cell r="G95">
            <v>0</v>
          </cell>
          <cell r="H95">
            <v>0</v>
          </cell>
          <cell r="I95">
            <v>94694.141029999999</v>
          </cell>
          <cell r="J95">
            <v>1</v>
          </cell>
          <cell r="K95">
            <v>20000</v>
          </cell>
          <cell r="L95">
            <v>1</v>
          </cell>
          <cell r="M95">
            <v>0</v>
          </cell>
          <cell r="N95">
            <v>0</v>
          </cell>
          <cell r="O95">
            <v>20000</v>
          </cell>
          <cell r="P95">
            <v>1</v>
          </cell>
          <cell r="Q95">
            <v>114694.14103000001</v>
          </cell>
          <cell r="R95">
            <v>1</v>
          </cell>
          <cell r="S95">
            <v>0</v>
          </cell>
          <cell r="T95">
            <v>0</v>
          </cell>
          <cell r="U95">
            <v>114694.14103000001</v>
          </cell>
          <cell r="V95">
            <v>1</v>
          </cell>
          <cell r="W95">
            <v>87370.361650000021</v>
          </cell>
          <cell r="X95">
            <v>1</v>
          </cell>
          <cell r="Y95">
            <v>98.344999999999999</v>
          </cell>
          <cell r="Z95">
            <v>1</v>
          </cell>
          <cell r="AA95">
            <v>87468.706650000022</v>
          </cell>
          <cell r="AB95">
            <v>1</v>
          </cell>
          <cell r="AC95">
            <v>20000</v>
          </cell>
          <cell r="AD95">
            <v>1</v>
          </cell>
          <cell r="AE95">
            <v>0</v>
          </cell>
          <cell r="AF95">
            <v>0</v>
          </cell>
          <cell r="AG95">
            <v>20000</v>
          </cell>
          <cell r="AH95">
            <v>1</v>
          </cell>
          <cell r="AI95">
            <v>107370.36165000002</v>
          </cell>
          <cell r="AJ95">
            <v>1</v>
          </cell>
          <cell r="AK95">
            <v>98.344999999999999</v>
          </cell>
          <cell r="AL95">
            <v>1</v>
          </cell>
          <cell r="AM95">
            <v>107468.70665000002</v>
          </cell>
          <cell r="AN95">
            <v>1</v>
          </cell>
        </row>
        <row r="96">
          <cell r="B96" t="str">
            <v>United Nations Relief and Works Agency for Palestine Refugees in the Near East</v>
          </cell>
          <cell r="C96" t="str">
            <v>ChannelCode</v>
          </cell>
          <cell r="D96" t="str">
            <v>41130</v>
          </cell>
          <cell r="E96">
            <v>30000</v>
          </cell>
          <cell r="F96">
            <v>1</v>
          </cell>
          <cell r="G96">
            <v>0</v>
          </cell>
          <cell r="H96">
            <v>0</v>
          </cell>
          <cell r="I96">
            <v>30000</v>
          </cell>
          <cell r="J96">
            <v>1</v>
          </cell>
          <cell r="K96">
            <v>34038.832459999998</v>
          </cell>
          <cell r="L96">
            <v>1</v>
          </cell>
          <cell r="M96">
            <v>0</v>
          </cell>
          <cell r="N96">
            <v>0</v>
          </cell>
          <cell r="O96">
            <v>34038.832459999998</v>
          </cell>
          <cell r="P96">
            <v>1</v>
          </cell>
          <cell r="Q96">
            <v>64038.832459999991</v>
          </cell>
          <cell r="R96">
            <v>1</v>
          </cell>
          <cell r="S96">
            <v>0</v>
          </cell>
          <cell r="T96">
            <v>0</v>
          </cell>
          <cell r="U96">
            <v>64038.832459999991</v>
          </cell>
          <cell r="V96">
            <v>1</v>
          </cell>
          <cell r="W96">
            <v>21000</v>
          </cell>
          <cell r="X96">
            <v>1</v>
          </cell>
          <cell r="Y96">
            <v>0</v>
          </cell>
          <cell r="Z96">
            <v>0</v>
          </cell>
          <cell r="AA96">
            <v>21000</v>
          </cell>
          <cell r="AB96">
            <v>1</v>
          </cell>
          <cell r="AC96">
            <v>33434.989390000002</v>
          </cell>
          <cell r="AD96">
            <v>1</v>
          </cell>
          <cell r="AE96">
            <v>0</v>
          </cell>
          <cell r="AF96">
            <v>0</v>
          </cell>
          <cell r="AG96">
            <v>33434.989390000002</v>
          </cell>
          <cell r="AH96">
            <v>1</v>
          </cell>
          <cell r="AI96">
            <v>54434.989389999995</v>
          </cell>
          <cell r="AJ96">
            <v>1</v>
          </cell>
          <cell r="AK96">
            <v>0</v>
          </cell>
          <cell r="AL96">
            <v>0</v>
          </cell>
          <cell r="AM96">
            <v>54434.989389999995</v>
          </cell>
          <cell r="AN96">
            <v>1</v>
          </cell>
        </row>
        <row r="97">
          <cell r="B97" t="str">
            <v>United Nations Voluntary Fund for Victims of Torture</v>
          </cell>
          <cell r="C97" t="str">
            <v>ChannelCode</v>
          </cell>
          <cell r="D97" t="str">
            <v>41138</v>
          </cell>
          <cell r="E97">
            <v>0</v>
          </cell>
          <cell r="F97">
            <v>0</v>
          </cell>
          <cell r="G97">
            <v>483.50900000000001</v>
          </cell>
          <cell r="H97">
            <v>1</v>
          </cell>
          <cell r="I97">
            <v>483.50900000000001</v>
          </cell>
          <cell r="J97">
            <v>1</v>
          </cell>
          <cell r="K97">
            <v>0</v>
          </cell>
          <cell r="L97">
            <v>0</v>
          </cell>
          <cell r="M97">
            <v>0</v>
          </cell>
          <cell r="N97">
            <v>0</v>
          </cell>
          <cell r="O97">
            <v>0</v>
          </cell>
          <cell r="P97">
            <v>0</v>
          </cell>
          <cell r="Q97">
            <v>0</v>
          </cell>
          <cell r="R97">
            <v>0</v>
          </cell>
          <cell r="S97">
            <v>483.50900000000001</v>
          </cell>
          <cell r="T97">
            <v>1</v>
          </cell>
          <cell r="U97">
            <v>483.50900000000001</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row>
        <row r="98">
          <cell r="B98" t="str">
            <v>World Bank Group (WB)</v>
          </cell>
          <cell r="C98" t="str">
            <v>ChannelCode</v>
          </cell>
          <cell r="D98" t="str">
            <v>44000</v>
          </cell>
          <cell r="E98">
            <v>15434.507580000001</v>
          </cell>
          <cell r="F98">
            <v>1</v>
          </cell>
          <cell r="G98">
            <v>395</v>
          </cell>
          <cell r="H98">
            <v>1</v>
          </cell>
          <cell r="I98">
            <v>15829.50758</v>
          </cell>
          <cell r="J98">
            <v>1</v>
          </cell>
          <cell r="K98">
            <v>0</v>
          </cell>
          <cell r="L98">
            <v>0</v>
          </cell>
          <cell r="M98">
            <v>0</v>
          </cell>
          <cell r="N98">
            <v>0</v>
          </cell>
          <cell r="O98">
            <v>0</v>
          </cell>
          <cell r="P98">
            <v>0</v>
          </cell>
          <cell r="Q98">
            <v>15434.507580000001</v>
          </cell>
          <cell r="R98">
            <v>1</v>
          </cell>
          <cell r="S98">
            <v>395</v>
          </cell>
          <cell r="T98">
            <v>1</v>
          </cell>
          <cell r="U98">
            <v>15829.50758</v>
          </cell>
          <cell r="V98">
            <v>1</v>
          </cell>
          <cell r="W98">
            <v>6498.6333599999998</v>
          </cell>
          <cell r="X98">
            <v>1</v>
          </cell>
          <cell r="Y98">
            <v>346.33367999999996</v>
          </cell>
          <cell r="Z98">
            <v>1</v>
          </cell>
          <cell r="AA98">
            <v>6844.9670399999995</v>
          </cell>
          <cell r="AB98">
            <v>1</v>
          </cell>
          <cell r="AC98">
            <v>0</v>
          </cell>
          <cell r="AD98">
            <v>0</v>
          </cell>
          <cell r="AE98">
            <v>0</v>
          </cell>
          <cell r="AF98">
            <v>0</v>
          </cell>
          <cell r="AG98">
            <v>0</v>
          </cell>
          <cell r="AH98">
            <v>0</v>
          </cell>
          <cell r="AI98">
            <v>6498.6333599999998</v>
          </cell>
          <cell r="AJ98">
            <v>1</v>
          </cell>
          <cell r="AK98">
            <v>346.33367999999996</v>
          </cell>
          <cell r="AL98">
            <v>1</v>
          </cell>
          <cell r="AM98">
            <v>6844.9670399999995</v>
          </cell>
          <cell r="AN98">
            <v>1</v>
          </cell>
        </row>
        <row r="99">
          <cell r="B99" t="str">
            <v>World Customs Organisation Customs Co-operation Fund</v>
          </cell>
          <cell r="C99" t="str">
            <v>ChannelCode</v>
          </cell>
          <cell r="D99" t="str">
            <v>47139</v>
          </cell>
          <cell r="E99">
            <v>0</v>
          </cell>
          <cell r="F99">
            <v>0</v>
          </cell>
          <cell r="G99">
            <v>0</v>
          </cell>
          <cell r="H99">
            <v>0</v>
          </cell>
          <cell r="I99">
            <v>0</v>
          </cell>
          <cell r="J99">
            <v>0</v>
          </cell>
          <cell r="K99">
            <v>0</v>
          </cell>
          <cell r="L99">
            <v>0</v>
          </cell>
          <cell r="M99">
            <v>403.73543999999993</v>
          </cell>
          <cell r="N99">
            <v>1</v>
          </cell>
          <cell r="O99">
            <v>403.73543999999993</v>
          </cell>
          <cell r="P99">
            <v>1</v>
          </cell>
          <cell r="Q99">
            <v>0</v>
          </cell>
          <cell r="R99">
            <v>0</v>
          </cell>
          <cell r="S99">
            <v>403.73543999999993</v>
          </cell>
          <cell r="T99">
            <v>1</v>
          </cell>
          <cell r="U99">
            <v>403.73543999999993</v>
          </cell>
          <cell r="V99">
            <v>1</v>
          </cell>
          <cell r="W99">
            <v>0</v>
          </cell>
          <cell r="X99">
            <v>0</v>
          </cell>
          <cell r="Y99">
            <v>0</v>
          </cell>
          <cell r="Z99">
            <v>0</v>
          </cell>
          <cell r="AA99">
            <v>0</v>
          </cell>
          <cell r="AB99">
            <v>0</v>
          </cell>
          <cell r="AC99">
            <v>0</v>
          </cell>
          <cell r="AD99">
            <v>0</v>
          </cell>
          <cell r="AE99">
            <v>452.93822999999998</v>
          </cell>
          <cell r="AF99">
            <v>1</v>
          </cell>
          <cell r="AG99">
            <v>452.93822999999998</v>
          </cell>
          <cell r="AH99">
            <v>1</v>
          </cell>
          <cell r="AI99">
            <v>0</v>
          </cell>
          <cell r="AJ99">
            <v>0</v>
          </cell>
          <cell r="AK99">
            <v>452.93822999999998</v>
          </cell>
          <cell r="AL99">
            <v>1</v>
          </cell>
          <cell r="AM99">
            <v>452.93822999999998</v>
          </cell>
          <cell r="AN99">
            <v>1</v>
          </cell>
        </row>
        <row r="100">
          <cell r="B100" t="str">
            <v>World Food Programme</v>
          </cell>
          <cell r="C100" t="str">
            <v>ChannelCode</v>
          </cell>
          <cell r="D100" t="str">
            <v>41140</v>
          </cell>
          <cell r="E100">
            <v>225896.00680000003</v>
          </cell>
          <cell r="F100">
            <v>1</v>
          </cell>
          <cell r="G100">
            <v>0</v>
          </cell>
          <cell r="H100">
            <v>0</v>
          </cell>
          <cell r="I100">
            <v>225896.00680000003</v>
          </cell>
          <cell r="J100">
            <v>1</v>
          </cell>
          <cell r="K100">
            <v>40000</v>
          </cell>
          <cell r="L100">
            <v>1</v>
          </cell>
          <cell r="M100">
            <v>0</v>
          </cell>
          <cell r="N100">
            <v>0</v>
          </cell>
          <cell r="O100">
            <v>40000</v>
          </cell>
          <cell r="P100">
            <v>1</v>
          </cell>
          <cell r="Q100">
            <v>265896.00680000003</v>
          </cell>
          <cell r="R100">
            <v>1</v>
          </cell>
          <cell r="S100">
            <v>0</v>
          </cell>
          <cell r="T100">
            <v>0</v>
          </cell>
          <cell r="U100">
            <v>265896.00680000003</v>
          </cell>
          <cell r="V100">
            <v>1</v>
          </cell>
          <cell r="W100">
            <v>227742.62070000003</v>
          </cell>
          <cell r="X100">
            <v>1</v>
          </cell>
          <cell r="Y100">
            <v>0</v>
          </cell>
          <cell r="Z100">
            <v>0</v>
          </cell>
          <cell r="AA100">
            <v>227742.62070000003</v>
          </cell>
          <cell r="AB100">
            <v>1</v>
          </cell>
          <cell r="AC100">
            <v>40000</v>
          </cell>
          <cell r="AD100">
            <v>1</v>
          </cell>
          <cell r="AE100">
            <v>0</v>
          </cell>
          <cell r="AF100">
            <v>0</v>
          </cell>
          <cell r="AG100">
            <v>40000</v>
          </cell>
          <cell r="AH100">
            <v>1</v>
          </cell>
          <cell r="AI100">
            <v>267742.62070000003</v>
          </cell>
          <cell r="AJ100">
            <v>1</v>
          </cell>
          <cell r="AK100">
            <v>0</v>
          </cell>
          <cell r="AL100">
            <v>0</v>
          </cell>
          <cell r="AM100">
            <v>267742.62070000003</v>
          </cell>
          <cell r="AN100">
            <v>1</v>
          </cell>
        </row>
        <row r="101">
          <cell r="B101" t="str">
            <v>World Health Organisation - assessed contributions</v>
          </cell>
          <cell r="C101" t="str">
            <v>ChannelCode</v>
          </cell>
          <cell r="D101" t="str">
            <v>41307</v>
          </cell>
          <cell r="E101">
            <v>0</v>
          </cell>
          <cell r="F101">
            <v>0</v>
          </cell>
          <cell r="G101">
            <v>3578.1660000000002</v>
          </cell>
          <cell r="H101">
            <v>1</v>
          </cell>
          <cell r="I101">
            <v>3578.1660000000002</v>
          </cell>
          <cell r="J101">
            <v>1</v>
          </cell>
          <cell r="K101">
            <v>0</v>
          </cell>
          <cell r="L101">
            <v>0</v>
          </cell>
          <cell r="M101">
            <v>11833.70312</v>
          </cell>
          <cell r="N101">
            <v>1</v>
          </cell>
          <cell r="O101">
            <v>11833.70312</v>
          </cell>
          <cell r="P101">
            <v>1</v>
          </cell>
          <cell r="Q101">
            <v>0</v>
          </cell>
          <cell r="R101">
            <v>0</v>
          </cell>
          <cell r="S101">
            <v>15411.869119999999</v>
          </cell>
          <cell r="T101">
            <v>1</v>
          </cell>
          <cell r="U101">
            <v>15411.869119999999</v>
          </cell>
          <cell r="V101">
            <v>1</v>
          </cell>
          <cell r="W101">
            <v>0</v>
          </cell>
          <cell r="X101">
            <v>0</v>
          </cell>
          <cell r="Y101">
            <v>0</v>
          </cell>
          <cell r="Z101">
            <v>0</v>
          </cell>
          <cell r="AA101">
            <v>0</v>
          </cell>
          <cell r="AB101">
            <v>0</v>
          </cell>
          <cell r="AC101">
            <v>0</v>
          </cell>
          <cell r="AD101">
            <v>0</v>
          </cell>
          <cell r="AE101">
            <v>11999.832234400001</v>
          </cell>
          <cell r="AF101">
            <v>1</v>
          </cell>
          <cell r="AG101">
            <v>11999.832234400001</v>
          </cell>
          <cell r="AH101">
            <v>1</v>
          </cell>
          <cell r="AI101">
            <v>0</v>
          </cell>
          <cell r="AJ101">
            <v>0</v>
          </cell>
          <cell r="AK101">
            <v>11999.832234400001</v>
          </cell>
          <cell r="AL101">
            <v>1</v>
          </cell>
          <cell r="AM101">
            <v>11999.832234400001</v>
          </cell>
          <cell r="AN101">
            <v>1</v>
          </cell>
        </row>
        <row r="102">
          <cell r="B102" t="str">
            <v>World Health Organisation - core voluntary contributions account</v>
          </cell>
          <cell r="C102" t="str">
            <v>ChannelCode</v>
          </cell>
          <cell r="D102" t="str">
            <v>41143</v>
          </cell>
          <cell r="E102">
            <v>98572.761220000015</v>
          </cell>
          <cell r="F102">
            <v>1</v>
          </cell>
          <cell r="G102">
            <v>0</v>
          </cell>
          <cell r="H102">
            <v>0</v>
          </cell>
          <cell r="I102">
            <v>98572.761220000015</v>
          </cell>
          <cell r="J102">
            <v>1</v>
          </cell>
          <cell r="K102">
            <v>14500</v>
          </cell>
          <cell r="L102">
            <v>1</v>
          </cell>
          <cell r="M102">
            <v>0</v>
          </cell>
          <cell r="N102">
            <v>0</v>
          </cell>
          <cell r="O102">
            <v>14500</v>
          </cell>
          <cell r="P102">
            <v>1</v>
          </cell>
          <cell r="Q102">
            <v>113072.76122000003</v>
          </cell>
          <cell r="R102">
            <v>1</v>
          </cell>
          <cell r="S102">
            <v>0</v>
          </cell>
          <cell r="T102">
            <v>0</v>
          </cell>
          <cell r="U102">
            <v>113072.76122000003</v>
          </cell>
          <cell r="V102">
            <v>1</v>
          </cell>
          <cell r="W102">
            <v>84204.175969999997</v>
          </cell>
          <cell r="X102">
            <v>1</v>
          </cell>
          <cell r="Y102">
            <v>4466.3001299999996</v>
          </cell>
          <cell r="Z102">
            <v>1</v>
          </cell>
          <cell r="AA102">
            <v>88670.476100000014</v>
          </cell>
          <cell r="AB102">
            <v>1</v>
          </cell>
          <cell r="AC102">
            <v>14500</v>
          </cell>
          <cell r="AD102">
            <v>1</v>
          </cell>
          <cell r="AE102">
            <v>0</v>
          </cell>
          <cell r="AF102">
            <v>0</v>
          </cell>
          <cell r="AG102">
            <v>14500</v>
          </cell>
          <cell r="AH102">
            <v>1</v>
          </cell>
          <cell r="AI102">
            <v>98704.175969999997</v>
          </cell>
          <cell r="AJ102">
            <v>1</v>
          </cell>
          <cell r="AK102">
            <v>4466.3001299999996</v>
          </cell>
          <cell r="AL102">
            <v>1</v>
          </cell>
          <cell r="AM102">
            <v>103170.4761</v>
          </cell>
          <cell r="AN102">
            <v>1</v>
          </cell>
        </row>
        <row r="103">
          <cell r="B103" t="str">
            <v>World Trade Organisation</v>
          </cell>
          <cell r="C103" t="str">
            <v>ChannelCode</v>
          </cell>
          <cell r="D103" t="str">
            <v>45000</v>
          </cell>
          <cell r="E103">
            <v>827.47297000000003</v>
          </cell>
          <cell r="F103">
            <v>1</v>
          </cell>
          <cell r="G103">
            <v>0</v>
          </cell>
          <cell r="H103">
            <v>0</v>
          </cell>
          <cell r="I103">
            <v>827.47297000000003</v>
          </cell>
          <cell r="J103">
            <v>1</v>
          </cell>
          <cell r="K103">
            <v>0</v>
          </cell>
          <cell r="L103">
            <v>0</v>
          </cell>
          <cell r="M103">
            <v>0</v>
          </cell>
          <cell r="N103">
            <v>0</v>
          </cell>
          <cell r="O103">
            <v>0</v>
          </cell>
          <cell r="P103">
            <v>0</v>
          </cell>
          <cell r="Q103">
            <v>827.47297000000003</v>
          </cell>
          <cell r="R103">
            <v>1</v>
          </cell>
          <cell r="S103">
            <v>0</v>
          </cell>
          <cell r="T103">
            <v>0</v>
          </cell>
          <cell r="U103">
            <v>827.47297000000003</v>
          </cell>
          <cell r="V103">
            <v>1</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sheetData>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A11"/>
      <sheetName val="Raw_Table_A11"/>
      <sheetName val="Table_A21"/>
      <sheetName val="Raw_Table_A21"/>
      <sheetName val="Table_A31"/>
      <sheetName val="Raw_Table_A31"/>
      <sheetName val="Table_A4a1"/>
      <sheetName val="Raw_Table_A4a1"/>
      <sheetName val="Table_A4b1"/>
      <sheetName val="Raw_Table_A4b1"/>
      <sheetName val="Table_A4c1"/>
      <sheetName val="Raw_Table_A4c1"/>
      <sheetName val="Table_A4d1"/>
      <sheetName val="Raw_Table_A4d1"/>
      <sheetName val="Table_A4e1"/>
      <sheetName val="Raw_Table_A4e1"/>
      <sheetName val="Table_A4f1"/>
      <sheetName val="Raw_Table_A4f1"/>
      <sheetName val="Table_A4g1"/>
      <sheetName val="Raw_Table_A4g1"/>
      <sheetName val="Table_A51"/>
      <sheetName val="Raw_Table_A51"/>
      <sheetName val="Table_A61"/>
      <sheetName val="Raw_Table_A61"/>
      <sheetName val="Table_A71"/>
      <sheetName val="Raw_Table_A71"/>
      <sheetName val="Table_A81"/>
      <sheetName val="Raw_Table_A81"/>
      <sheetName val="Table_A91"/>
      <sheetName val="Table_A101"/>
      <sheetName val="Table_A1"/>
      <sheetName val="Raw_Table_A1"/>
      <sheetName val="Table_A2"/>
      <sheetName val="Raw_Table_A2"/>
      <sheetName val="Table_A3"/>
      <sheetName val="Raw_Table_A3"/>
      <sheetName val="Table_A4a"/>
      <sheetName val="Raw_Table_A4a"/>
      <sheetName val="Table_A4b"/>
      <sheetName val="Raw_Table_A4b"/>
      <sheetName val="Table_A4c"/>
      <sheetName val="Raw_Table_A4c"/>
      <sheetName val="Table_A4d"/>
      <sheetName val="Raw_Table_A4d"/>
      <sheetName val="Table_A4e"/>
      <sheetName val="Raw_Table_A4e"/>
      <sheetName val="Table_A4f"/>
      <sheetName val="Raw_Table_A4f"/>
      <sheetName val="Table_A4g"/>
      <sheetName val="Raw_Table_A4g"/>
      <sheetName val="Table_A5"/>
      <sheetName val="Raw_Table_A5"/>
      <sheetName val="Table_A6"/>
      <sheetName val="Raw_Table_A6"/>
      <sheetName val="Table_A7"/>
      <sheetName val="Raw_Table_A7"/>
      <sheetName val="Table_A8"/>
      <sheetName val="Raw_Table_A8"/>
      <sheetName val="Table_A9"/>
      <sheetName val="Table_A10"/>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Table A7"/>
      <sheetName val="Raw Table A7"/>
      <sheetName val="Table A8"/>
      <sheetName val="Raw Table A8"/>
      <sheetName val="Table A9"/>
      <sheetName val="Table A10"/>
      <sheetName val="Table_A12"/>
      <sheetName val="Raw_Table_A12"/>
      <sheetName val="Table_A22"/>
      <sheetName val="Raw_Table_A22"/>
      <sheetName val="Table_A32"/>
      <sheetName val="Raw_Table_A32"/>
      <sheetName val="Table_A4a2"/>
      <sheetName val="Raw_Table_A4a2"/>
      <sheetName val="Table_A4b2"/>
      <sheetName val="Raw_Table_A4b2"/>
      <sheetName val="Table_A4c2"/>
      <sheetName val="Raw_Table_A4c2"/>
      <sheetName val="Table_A4d2"/>
      <sheetName val="Raw_Table_A4d2"/>
      <sheetName val="Table_A4e2"/>
      <sheetName val="Raw_Table_A4e2"/>
      <sheetName val="Table_A4f2"/>
      <sheetName val="Raw_Table_A4f2"/>
      <sheetName val="Table_A4g2"/>
      <sheetName val="Raw_Table_A4g2"/>
      <sheetName val="Table_A52"/>
      <sheetName val="Raw_Table_A52"/>
      <sheetName val="Table_A62"/>
      <sheetName val="Raw_Table_A62"/>
      <sheetName val="Table_A72"/>
      <sheetName val="Raw_Table_A72"/>
      <sheetName val="Table_A82"/>
      <sheetName val="Raw_Table_A82"/>
      <sheetName val="Table_A92"/>
      <sheetName val="Table_A102"/>
    </sheetNames>
    <sheetDataSet>
      <sheetData sheetId="0"/>
      <sheetData sheetId="1"/>
      <sheetData sheetId="2"/>
      <sheetData sheetId="3"/>
      <sheetData sheetId="4">
        <row r="7">
          <cell r="B7" t="str">
            <v>1</v>
          </cell>
        </row>
      </sheetData>
      <sheetData sheetId="5"/>
      <sheetData sheetId="6">
        <row r="5">
          <cell r="B5" t="str">
            <v>1</v>
          </cell>
        </row>
      </sheetData>
      <sheetData sheetId="7"/>
      <sheetData sheetId="8">
        <row r="7">
          <cell r="B7" t="str">
            <v>Africa, regional</v>
          </cell>
        </row>
      </sheetData>
      <sheetData sheetId="9"/>
      <sheetData sheetId="10">
        <row r="7">
          <cell r="B7" t="str">
            <v>Afghanistan</v>
          </cell>
        </row>
      </sheetData>
      <sheetData sheetId="11"/>
      <sheetData sheetId="12">
        <row r="7">
          <cell r="B7" t="str">
            <v>America, regional</v>
          </cell>
        </row>
      </sheetData>
      <sheetData sheetId="13"/>
      <sheetData sheetId="14">
        <row r="8">
          <cell r="B8" t="str">
            <v>Albania</v>
          </cell>
        </row>
      </sheetData>
      <sheetData sheetId="15"/>
      <sheetData sheetId="16">
        <row r="7">
          <cell r="B7" t="str">
            <v>Fiji</v>
          </cell>
        </row>
      </sheetData>
      <sheetData sheetId="17"/>
      <sheetData sheetId="18">
        <row r="6">
          <cell r="B6" t="str">
            <v>Afghanistan</v>
          </cell>
        </row>
      </sheetData>
      <sheetData sheetId="19"/>
      <sheetData sheetId="20"/>
      <sheetData sheetId="21">
        <row r="5">
          <cell r="A5" t="str">
            <v>Afghanistan</v>
          </cell>
        </row>
      </sheetData>
      <sheetData sheetId="22">
        <row r="5">
          <cell r="B5" t="str">
            <v>Afghanistan</v>
          </cell>
        </row>
      </sheetData>
      <sheetData sheetId="23"/>
      <sheetData sheetId="24">
        <row r="7">
          <cell r="B7" t="str">
            <v>Africa</v>
          </cell>
        </row>
      </sheetData>
      <sheetData sheetId="25"/>
      <sheetData sheetId="26">
        <row r="5">
          <cell r="C5" t="str">
            <v>Education, level unspecified</v>
          </cell>
        </row>
      </sheetData>
      <sheetData sheetId="27"/>
      <sheetData sheetId="28">
        <row r="9">
          <cell r="B9" t="str">
            <v>Advance Market Commitments</v>
          </cell>
        </row>
      </sheetData>
      <sheetData sheetId="29"/>
      <sheetData sheetId="30"/>
      <sheetData sheetId="31"/>
      <sheetData sheetId="32"/>
      <sheetData sheetId="33"/>
      <sheetData sheetId="34">
        <row r="7">
          <cell r="B7" t="str">
            <v>1</v>
          </cell>
        </row>
      </sheetData>
      <sheetData sheetId="35"/>
      <sheetData sheetId="36">
        <row r="5">
          <cell r="B5" t="str">
            <v>1</v>
          </cell>
        </row>
      </sheetData>
      <sheetData sheetId="37"/>
      <sheetData sheetId="38">
        <row r="7">
          <cell r="B7" t="str">
            <v>Africa, regional</v>
          </cell>
        </row>
      </sheetData>
      <sheetData sheetId="39"/>
      <sheetData sheetId="40">
        <row r="7">
          <cell r="B7" t="str">
            <v>Afghanistan</v>
          </cell>
        </row>
      </sheetData>
      <sheetData sheetId="41"/>
      <sheetData sheetId="42">
        <row r="7">
          <cell r="B7" t="str">
            <v>America, regional</v>
          </cell>
        </row>
      </sheetData>
      <sheetData sheetId="43"/>
      <sheetData sheetId="44">
        <row r="8">
          <cell r="B8" t="str">
            <v>Albania</v>
          </cell>
        </row>
      </sheetData>
      <sheetData sheetId="45"/>
      <sheetData sheetId="46">
        <row r="7">
          <cell r="B7" t="str">
            <v>Fiji</v>
          </cell>
        </row>
      </sheetData>
      <sheetData sheetId="47"/>
      <sheetData sheetId="48">
        <row r="6">
          <cell r="B6" t="str">
            <v>Afghanistan</v>
          </cell>
        </row>
      </sheetData>
      <sheetData sheetId="49"/>
      <sheetData sheetId="50"/>
      <sheetData sheetId="51">
        <row r="5">
          <cell r="A5" t="str">
            <v>Afghanistan</v>
          </cell>
        </row>
      </sheetData>
      <sheetData sheetId="52">
        <row r="5">
          <cell r="B5" t="str">
            <v>Afghanistan</v>
          </cell>
        </row>
      </sheetData>
      <sheetData sheetId="53"/>
      <sheetData sheetId="54">
        <row r="7">
          <cell r="B7" t="str">
            <v>Africa</v>
          </cell>
        </row>
      </sheetData>
      <sheetData sheetId="55"/>
      <sheetData sheetId="56">
        <row r="5">
          <cell r="C5" t="str">
            <v>Education, level unspecified</v>
          </cell>
        </row>
      </sheetData>
      <sheetData sheetId="57"/>
      <sheetData sheetId="58">
        <row r="9">
          <cell r="B9" t="str">
            <v>Advance Market Commitments</v>
          </cell>
        </row>
      </sheetData>
      <sheetData sheetId="59"/>
      <sheetData sheetId="60"/>
      <sheetData sheetId="61"/>
      <sheetData sheetId="62"/>
      <sheetData sheetId="63"/>
      <sheetData sheetId="64">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1930485.8039599997</v>
          </cell>
          <cell r="AN7">
            <v>0.8944851053266154</v>
          </cell>
          <cell r="AO7">
            <v>3506572.0821709996</v>
          </cell>
          <cell r="AP7">
            <v>0.78387300702494622</v>
          </cell>
          <cell r="AQ7">
            <v>4334998.8812199933</v>
          </cell>
          <cell r="AR7">
            <v>0.78657480504080268</v>
          </cell>
          <cell r="AS7">
            <v>2226930.5954100001</v>
          </cell>
          <cell r="AT7">
            <v>0.87325637743571438</v>
          </cell>
          <cell r="AU7">
            <v>3501746.744796</v>
          </cell>
          <cell r="AV7">
            <v>0.72276804007872542</v>
          </cell>
          <cell r="AW7">
            <v>4145286.7457199995</v>
          </cell>
          <cell r="AX7">
            <v>0.69143430084984747</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0.21612699297505386</v>
          </cell>
          <cell r="AQ8">
            <v>1176236.4818235936</v>
          </cell>
          <cell r="AR8">
            <v>0.21342519495919582</v>
          </cell>
          <cell r="AS8">
            <v>323214.64595577074</v>
          </cell>
          <cell r="AT8">
            <v>0.12674362256428492</v>
          </cell>
          <cell r="AU8">
            <v>1343164.1403264001</v>
          </cell>
          <cell r="AV8">
            <v>0.27723195992127458</v>
          </cell>
          <cell r="AW8">
            <v>1849913.0015661702</v>
          </cell>
          <cell r="AX8">
            <v>0.30856569915015142</v>
          </cell>
        </row>
        <row r="9">
          <cell r="B9" t="str">
            <v>BBC World Service</v>
          </cell>
          <cell r="D9">
            <v>0</v>
          </cell>
          <cell r="F9">
            <v>0</v>
          </cell>
          <cell r="H9">
            <v>0</v>
          </cell>
          <cell r="J9">
            <v>0</v>
          </cell>
          <cell r="L9">
            <v>0</v>
          </cell>
          <cell r="N9">
            <v>0</v>
          </cell>
          <cell r="P9">
            <v>0</v>
          </cell>
          <cell r="R9">
            <v>0</v>
          </cell>
          <cell r="T9">
            <v>0</v>
          </cell>
          <cell r="V9">
            <v>0</v>
          </cell>
          <cell r="X9">
            <v>0</v>
          </cell>
          <cell r="Z9">
            <v>0</v>
          </cell>
          <cell r="AB9">
            <v>0</v>
          </cell>
          <cell r="AD9">
            <v>0</v>
          </cell>
          <cell r="AF9">
            <v>0</v>
          </cell>
          <cell r="AH9">
            <v>0</v>
          </cell>
          <cell r="AJ9">
            <v>0</v>
          </cell>
          <cell r="AK9">
            <v>2000</v>
          </cell>
          <cell r="AL9">
            <v>4.2742427365763836E-4</v>
          </cell>
          <cell r="AN9">
            <v>0</v>
          </cell>
          <cell r="AP9">
            <v>0</v>
          </cell>
          <cell r="AQ9">
            <v>19897.636325596934</v>
          </cell>
          <cell r="AR9">
            <v>3.6103768057200898E-3</v>
          </cell>
          <cell r="AT9">
            <v>0</v>
          </cell>
          <cell r="AV9">
            <v>0</v>
          </cell>
          <cell r="AW9">
            <v>23653.232133106299</v>
          </cell>
          <cell r="AX9">
            <v>3.9453618111412077E-3</v>
          </cell>
        </row>
        <row r="10">
          <cell r="B10" t="str">
            <v>CDC Group PLC</v>
          </cell>
          <cell r="D10">
            <v>0</v>
          </cell>
          <cell r="F10">
            <v>0</v>
          </cell>
          <cell r="G10">
            <v>233305.12000000005</v>
          </cell>
          <cell r="H10">
            <v>7.2874429429351406E-2</v>
          </cell>
          <cell r="J10">
            <v>0</v>
          </cell>
          <cell r="L10">
            <v>0</v>
          </cell>
          <cell r="M10">
            <v>228424.21340299991</v>
          </cell>
          <cell r="N10">
            <v>6.9884424604606657E-2</v>
          </cell>
          <cell r="O10">
            <v>11593.698350000001</v>
          </cell>
          <cell r="P10">
            <v>6.5261899767620332E-3</v>
          </cell>
          <cell r="R10">
            <v>0</v>
          </cell>
          <cell r="S10">
            <v>79092.70458999995</v>
          </cell>
          <cell r="T10">
            <v>2.2705969666147859E-2</v>
          </cell>
          <cell r="U10">
            <v>88523.407480000096</v>
          </cell>
          <cell r="V10">
            <v>4.7113584202713922E-2</v>
          </cell>
          <cell r="X10">
            <v>0</v>
          </cell>
          <cell r="Y10">
            <v>14843</v>
          </cell>
          <cell r="Z10">
            <v>4.0325791596653145E-3</v>
          </cell>
          <cell r="AA10">
            <v>76344.103599999959</v>
          </cell>
          <cell r="AB10">
            <v>3.2676298953434997E-2</v>
          </cell>
          <cell r="AD10">
            <v>0</v>
          </cell>
          <cell r="AE10">
            <v>23500</v>
          </cell>
          <cell r="AF10">
            <v>5.3598030301889379E-3</v>
          </cell>
          <cell r="AH10">
            <v>0</v>
          </cell>
          <cell r="AJ10">
            <v>0</v>
          </cell>
          <cell r="AK10">
            <v>41994.319985000053</v>
          </cell>
          <cell r="AL10">
            <v>8.9746958586675463E-3</v>
          </cell>
          <cell r="AN10">
            <v>0</v>
          </cell>
          <cell r="AP10">
            <v>0</v>
          </cell>
          <cell r="AR10">
            <v>0</v>
          </cell>
          <cell r="AT10">
            <v>0</v>
          </cell>
          <cell r="AV10">
            <v>0</v>
          </cell>
          <cell r="AX10">
            <v>0</v>
          </cell>
        </row>
        <row r="11">
          <cell r="B11" t="str">
            <v>Colonial Pensions administered by DFID</v>
          </cell>
          <cell r="D11">
            <v>0</v>
          </cell>
          <cell r="F11">
            <v>0</v>
          </cell>
          <cell r="H11">
            <v>0</v>
          </cell>
          <cell r="J11">
            <v>0</v>
          </cell>
          <cell r="L11">
            <v>0</v>
          </cell>
          <cell r="N11">
            <v>0</v>
          </cell>
          <cell r="P11">
            <v>0</v>
          </cell>
          <cell r="R11">
            <v>0</v>
          </cell>
          <cell r="T11">
            <v>0</v>
          </cell>
          <cell r="V11">
            <v>0</v>
          </cell>
          <cell r="X11">
            <v>0</v>
          </cell>
          <cell r="Y11">
            <v>2663.002480000001</v>
          </cell>
          <cell r="Z11">
            <v>7.2349041992757874E-4</v>
          </cell>
          <cell r="AB11">
            <v>0</v>
          </cell>
          <cell r="AD11">
            <v>0</v>
          </cell>
          <cell r="AE11">
            <v>2122.6803</v>
          </cell>
          <cell r="AF11">
            <v>4.8413397038563245E-4</v>
          </cell>
          <cell r="AH11">
            <v>0</v>
          </cell>
          <cell r="AJ11">
            <v>0</v>
          </cell>
          <cell r="AK11">
            <v>1949.9188700000002</v>
          </cell>
          <cell r="AL11">
            <v>4.1672132835053654E-4</v>
          </cell>
          <cell r="AN11">
            <v>0</v>
          </cell>
          <cell r="AP11">
            <v>0</v>
          </cell>
          <cell r="AQ11">
            <v>2104.6489999999999</v>
          </cell>
          <cell r="AR11">
            <v>3.8188334581263495E-4</v>
          </cell>
          <cell r="AT11">
            <v>0</v>
          </cell>
          <cell r="AV11">
            <v>0</v>
          </cell>
          <cell r="AW11">
            <v>1848.3782200000001</v>
          </cell>
          <cell r="AX11">
            <v>3.0830969741028202E-4</v>
          </cell>
        </row>
        <row r="12">
          <cell r="B12" t="str">
            <v>Conflict Pool/Conflict, Stability and Security Fund (CSSF)6,7</v>
          </cell>
          <cell r="D12">
            <v>0</v>
          </cell>
          <cell r="F12">
            <v>0</v>
          </cell>
          <cell r="H12">
            <v>0</v>
          </cell>
          <cell r="J12">
            <v>0</v>
          </cell>
          <cell r="L12">
            <v>0</v>
          </cell>
          <cell r="N12">
            <v>0</v>
          </cell>
          <cell r="P12">
            <v>0</v>
          </cell>
          <cell r="R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8.1050094152622567E-3</v>
          </cell>
          <cell r="AQ12">
            <v>186674.08363399984</v>
          </cell>
          <cell r="AR12">
            <v>3.3871549904359116E-2</v>
          </cell>
          <cell r="AS12">
            <v>149510.55136577069</v>
          </cell>
          <cell r="AT12">
            <v>5.8628249458331963E-2</v>
          </cell>
          <cell r="AU12">
            <v>117606.88159999999</v>
          </cell>
          <cell r="AV12">
            <v>2.4274312652714319E-2</v>
          </cell>
          <cell r="AW12">
            <v>333525.4528257997</v>
          </cell>
          <cell r="AX12">
            <v>5.5632083480917444E-2</v>
          </cell>
        </row>
        <row r="13">
          <cell r="B13" t="str">
            <v>Department for Business, Innovation and Skills</v>
          </cell>
          <cell r="D13">
            <v>0</v>
          </cell>
          <cell r="F13">
            <v>0</v>
          </cell>
          <cell r="H13">
            <v>0</v>
          </cell>
          <cell r="J13">
            <v>0</v>
          </cell>
          <cell r="L13">
            <v>0</v>
          </cell>
          <cell r="N13">
            <v>0</v>
          </cell>
          <cell r="P13">
            <v>0</v>
          </cell>
          <cell r="R13">
            <v>0</v>
          </cell>
          <cell r="T13">
            <v>0</v>
          </cell>
          <cell r="V13">
            <v>0</v>
          </cell>
          <cell r="X13">
            <v>0</v>
          </cell>
          <cell r="Y13">
            <v>41962.811042500005</v>
          </cell>
          <cell r="Z13">
            <v>1.1400549571579805E-2</v>
          </cell>
          <cell r="AB13">
            <v>0</v>
          </cell>
          <cell r="AD13">
            <v>0</v>
          </cell>
          <cell r="AE13">
            <v>31044.230153999997</v>
          </cell>
          <cell r="AF13">
            <v>7.080466334012425E-3</v>
          </cell>
          <cell r="AG13">
            <v>2000</v>
          </cell>
          <cell r="AH13">
            <v>9.3314081304761768E-4</v>
          </cell>
          <cell r="AJ13">
            <v>0</v>
          </cell>
          <cell r="AK13">
            <v>72475.677300000039</v>
          </cell>
          <cell r="AL13">
            <v>1.5488931863898952E-2</v>
          </cell>
          <cell r="AM13">
            <v>4250</v>
          </cell>
          <cell r="AN13">
            <v>1.9692254093969424E-3</v>
          </cell>
          <cell r="AP13">
            <v>0</v>
          </cell>
          <cell r="AQ13">
            <v>186981.73311400015</v>
          </cell>
          <cell r="AR13">
            <v>3.3927372140161866E-2</v>
          </cell>
          <cell r="AT13">
            <v>0</v>
          </cell>
          <cell r="AV13">
            <v>0</v>
          </cell>
          <cell r="AW13">
            <v>376467.83304390043</v>
          </cell>
          <cell r="AX13">
            <v>6.2794877387415599E-2</v>
          </cell>
        </row>
        <row r="14">
          <cell r="B14" t="str">
            <v>Department for Culture, Media and Sports</v>
          </cell>
          <cell r="D14">
            <v>0</v>
          </cell>
          <cell r="F14">
            <v>0</v>
          </cell>
          <cell r="H14">
            <v>0</v>
          </cell>
          <cell r="J14">
            <v>0</v>
          </cell>
          <cell r="L14">
            <v>0</v>
          </cell>
          <cell r="N14">
            <v>0</v>
          </cell>
          <cell r="P14">
            <v>0</v>
          </cell>
          <cell r="R14">
            <v>0</v>
          </cell>
          <cell r="T14">
            <v>0</v>
          </cell>
          <cell r="U14">
            <v>1227.204</v>
          </cell>
          <cell r="V14">
            <v>6.5313774778687813E-4</v>
          </cell>
          <cell r="X14">
            <v>0</v>
          </cell>
          <cell r="Y14">
            <v>801.93200000000002</v>
          </cell>
          <cell r="Z14">
            <v>2.1787066433124873E-4</v>
          </cell>
          <cell r="AA14">
            <v>693.5</v>
          </cell>
          <cell r="AB14">
            <v>2.9682728928141062E-4</v>
          </cell>
          <cell r="AD14">
            <v>0</v>
          </cell>
          <cell r="AE14">
            <v>350.35300000000001</v>
          </cell>
          <cell r="AF14">
            <v>7.990736472492701E-5</v>
          </cell>
          <cell r="AH14">
            <v>0</v>
          </cell>
          <cell r="AJ14">
            <v>0</v>
          </cell>
          <cell r="AL14">
            <v>0</v>
          </cell>
          <cell r="AN14">
            <v>0</v>
          </cell>
          <cell r="AO14">
            <v>708.18399999999997</v>
          </cell>
          <cell r="AP14">
            <v>1.5831025531443319E-4</v>
          </cell>
          <cell r="AQ14">
            <v>21</v>
          </cell>
          <cell r="AR14">
            <v>3.8103979628267393E-6</v>
          </cell>
          <cell r="AT14">
            <v>0</v>
          </cell>
          <cell r="AU14">
            <v>445.41287999999997</v>
          </cell>
          <cell r="AV14">
            <v>9.193417393243698E-5</v>
          </cell>
          <cell r="AW14">
            <v>1070.836</v>
          </cell>
          <cell r="AX14">
            <v>1.7861556664308494E-4</v>
          </cell>
        </row>
        <row r="15">
          <cell r="B15" t="str">
            <v xml:space="preserve">Department of Education </v>
          </cell>
          <cell r="D15">
            <v>0</v>
          </cell>
          <cell r="F15">
            <v>0</v>
          </cell>
          <cell r="H15">
            <v>0</v>
          </cell>
          <cell r="J15">
            <v>0</v>
          </cell>
          <cell r="L15">
            <v>0</v>
          </cell>
          <cell r="N15">
            <v>0</v>
          </cell>
          <cell r="P15">
            <v>0</v>
          </cell>
          <cell r="R15">
            <v>0</v>
          </cell>
          <cell r="T15">
            <v>0</v>
          </cell>
          <cell r="V15">
            <v>0</v>
          </cell>
          <cell r="X15">
            <v>0</v>
          </cell>
          <cell r="Z15">
            <v>0</v>
          </cell>
          <cell r="AB15">
            <v>0</v>
          </cell>
          <cell r="AD15">
            <v>0</v>
          </cell>
          <cell r="AF15">
            <v>0</v>
          </cell>
          <cell r="AH15">
            <v>0</v>
          </cell>
          <cell r="AJ15">
            <v>0</v>
          </cell>
          <cell r="AL15">
            <v>0</v>
          </cell>
          <cell r="AN15">
            <v>0</v>
          </cell>
          <cell r="AP15">
            <v>0</v>
          </cell>
          <cell r="AQ15">
            <v>28852</v>
          </cell>
          <cell r="AR15">
            <v>5.235123905879862E-3</v>
          </cell>
          <cell r="AT15">
            <v>0</v>
          </cell>
          <cell r="AV15">
            <v>0</v>
          </cell>
          <cell r="AW15">
            <v>38077</v>
          </cell>
          <cell r="AX15">
            <v>6.3512479325207082E-3</v>
          </cell>
        </row>
        <row r="16">
          <cell r="B16" t="str">
            <v>Department for Environment Food and Rural Affairs</v>
          </cell>
          <cell r="D16">
            <v>0</v>
          </cell>
          <cell r="F16">
            <v>0</v>
          </cell>
          <cell r="H16">
            <v>0</v>
          </cell>
          <cell r="J16">
            <v>0</v>
          </cell>
          <cell r="L16">
            <v>0</v>
          </cell>
          <cell r="N16">
            <v>0</v>
          </cell>
          <cell r="P16">
            <v>0</v>
          </cell>
          <cell r="R16">
            <v>0</v>
          </cell>
          <cell r="T16">
            <v>0</v>
          </cell>
          <cell r="U16">
            <v>20000</v>
          </cell>
          <cell r="V16">
            <v>1.0644322342281774E-2</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7502.9769119999983</v>
          </cell>
          <cell r="AP16">
            <v>1.6772451658848791E-3</v>
          </cell>
          <cell r="AQ16">
            <v>28505.304659999987</v>
          </cell>
          <cell r="AR16">
            <v>5.1722168955342625E-3</v>
          </cell>
          <cell r="AS16">
            <v>30768.189770000005</v>
          </cell>
          <cell r="AT16">
            <v>1.2065269566184233E-2</v>
          </cell>
          <cell r="AU16">
            <v>15660.14589</v>
          </cell>
          <cell r="AV16">
            <v>3.2322877058665171E-3</v>
          </cell>
          <cell r="AW16">
            <v>20964.816139999981</v>
          </cell>
          <cell r="AX16">
            <v>3.4969337175946541E-3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1930485.8039599997</v>
          </cell>
          <cell r="AN17">
            <v>0.8944851053266154</v>
          </cell>
          <cell r="AO17">
            <v>3506572.0821709996</v>
          </cell>
          <cell r="AP17">
            <v>0.78387300702494622</v>
          </cell>
          <cell r="AQ17">
            <v>4334998.8812199933</v>
          </cell>
          <cell r="AR17">
            <v>0.78657480504080268</v>
          </cell>
          <cell r="AS17">
            <v>2226930.5954100001</v>
          </cell>
          <cell r="AT17">
            <v>0.87325637743571438</v>
          </cell>
          <cell r="AU17">
            <v>3501746.744796</v>
          </cell>
          <cell r="AV17">
            <v>0.72276804007872542</v>
          </cell>
          <cell r="AW17">
            <v>4145286.7457199995</v>
          </cell>
          <cell r="AX17">
            <v>0.69143430084984747</v>
          </cell>
        </row>
        <row r="18">
          <cell r="B18" t="str">
            <v>Department for Work and Pensions</v>
          </cell>
          <cell r="D18">
            <v>0</v>
          </cell>
          <cell r="F18">
            <v>0</v>
          </cell>
          <cell r="H18">
            <v>0</v>
          </cell>
          <cell r="J18">
            <v>0</v>
          </cell>
          <cell r="L18">
            <v>0</v>
          </cell>
          <cell r="N18">
            <v>0</v>
          </cell>
          <cell r="P18">
            <v>0</v>
          </cell>
          <cell r="R18">
            <v>0</v>
          </cell>
          <cell r="T18">
            <v>0</v>
          </cell>
          <cell r="V18">
            <v>0</v>
          </cell>
          <cell r="W18">
            <v>9848.6649660000003</v>
          </cell>
          <cell r="X18">
            <v>3.0376373827843768E-3</v>
          </cell>
          <cell r="Z18">
            <v>0</v>
          </cell>
          <cell r="AB18">
            <v>0</v>
          </cell>
          <cell r="AC18">
            <v>9500.9310000000005</v>
          </cell>
          <cell r="AD18">
            <v>2.0275160351204777E-3</v>
          </cell>
          <cell r="AF18">
            <v>0</v>
          </cell>
          <cell r="AH18">
            <v>0</v>
          </cell>
          <cell r="AI18">
            <v>7905.8573999999999</v>
          </cell>
          <cell r="AJ18">
            <v>1.6207231850899808E-3</v>
          </cell>
          <cell r="AL18">
            <v>0</v>
          </cell>
          <cell r="AN18">
            <v>0</v>
          </cell>
          <cell r="AO18">
            <v>8068.4639999999999</v>
          </cell>
          <cell r="AP18">
            <v>1.8036563885025824E-3</v>
          </cell>
          <cell r="AQ18">
            <v>468.63200000000001</v>
          </cell>
          <cell r="AR18">
            <v>8.5032115148353358E-5</v>
          </cell>
          <cell r="AT18">
            <v>0</v>
          </cell>
          <cell r="AU18">
            <v>8206.9331999999995</v>
          </cell>
          <cell r="AV18">
            <v>1.6939286180064925E-3</v>
          </cell>
          <cell r="AW18">
            <v>15792.81883</v>
          </cell>
          <cell r="AX18">
            <v>2.6342439778005516E-3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5.494176161599424E-2</v>
          </cell>
          <cell r="AQ19">
            <v>4692.3770000000004</v>
          </cell>
          <cell r="AR19">
            <v>8.5142017912452617E-4</v>
          </cell>
          <cell r="AS19">
            <v>118436.75099999999</v>
          </cell>
          <cell r="AT19">
            <v>4.6443139425489825E-2</v>
          </cell>
          <cell r="AU19">
            <v>168025.55200000003</v>
          </cell>
          <cell r="AV19">
            <v>3.4680834381488342E-2</v>
          </cell>
          <cell r="AW19">
            <v>32785.148999999998</v>
          </cell>
          <cell r="AX19">
            <v>5.4685665835972732E-3</v>
          </cell>
        </row>
        <row r="20">
          <cell r="B20" t="str">
            <v>Department of Health</v>
          </cell>
          <cell r="D20">
            <v>0</v>
          </cell>
          <cell r="F20">
            <v>0</v>
          </cell>
          <cell r="H20">
            <v>0</v>
          </cell>
          <cell r="J20">
            <v>0</v>
          </cell>
          <cell r="L20">
            <v>0</v>
          </cell>
          <cell r="N20">
            <v>0</v>
          </cell>
          <cell r="P20">
            <v>0</v>
          </cell>
          <cell r="R20">
            <v>0</v>
          </cell>
          <cell r="T20">
            <v>0</v>
          </cell>
          <cell r="V20">
            <v>0</v>
          </cell>
          <cell r="W20">
            <v>14804.8</v>
          </cell>
          <cell r="X20">
            <v>4.5662649790503733E-3</v>
          </cell>
          <cell r="Z20">
            <v>0</v>
          </cell>
          <cell r="AB20">
            <v>0</v>
          </cell>
          <cell r="AC20">
            <v>11658.4</v>
          </cell>
          <cell r="AD20">
            <v>2.4879238617613974E-3</v>
          </cell>
          <cell r="AF20">
            <v>0</v>
          </cell>
          <cell r="AH20">
            <v>0</v>
          </cell>
          <cell r="AI20">
            <v>11498.8</v>
          </cell>
          <cell r="AJ20">
            <v>2.3572866063474242E-3</v>
          </cell>
          <cell r="AL20">
            <v>0</v>
          </cell>
          <cell r="AM20">
            <v>3578.1660000000002</v>
          </cell>
          <cell r="AN20">
            <v>1.6579330367624046E-3</v>
          </cell>
          <cell r="AO20">
            <v>11833.70312</v>
          </cell>
          <cell r="AP20">
            <v>2.6453528493193923E-3</v>
          </cell>
          <cell r="AQ20">
            <v>16412.96</v>
          </cell>
          <cell r="AR20">
            <v>2.9780909213312739E-3</v>
          </cell>
          <cell r="AS20">
            <v>7411.6580599999998</v>
          </cell>
          <cell r="AT20">
            <v>2.9063670334441671E-3</v>
          </cell>
          <cell r="AU20">
            <v>11999.832234400001</v>
          </cell>
          <cell r="AV20">
            <v>2.4767911152398505E-3</v>
          </cell>
          <cell r="AW20">
            <v>26397.96413</v>
          </cell>
          <cell r="AX20">
            <v>4.4031834205273089E-3</v>
          </cell>
        </row>
        <row r="21">
          <cell r="B21" t="str">
            <v>Export Credits Guarantee Department9</v>
          </cell>
          <cell r="D21">
            <v>0</v>
          </cell>
          <cell r="F21">
            <v>0</v>
          </cell>
          <cell r="G21">
            <v>7237.5</v>
          </cell>
          <cell r="H21">
            <v>2.2606819901549126E-3</v>
          </cell>
          <cell r="J21">
            <v>0</v>
          </cell>
          <cell r="L21">
            <v>0</v>
          </cell>
          <cell r="M21">
            <v>54146.820568999996</v>
          </cell>
          <cell r="N21">
            <v>1.6565754318511969E-2</v>
          </cell>
          <cell r="P21">
            <v>0</v>
          </cell>
          <cell r="R21">
            <v>0</v>
          </cell>
          <cell r="S21">
            <v>91003.674759999994</v>
          </cell>
          <cell r="T21">
            <v>2.6125376408860351E-2</v>
          </cell>
          <cell r="V21">
            <v>0</v>
          </cell>
          <cell r="X21">
            <v>0</v>
          </cell>
          <cell r="Y21">
            <v>19713.503863000005</v>
          </cell>
          <cell r="Z21">
            <v>5.3558084512507912E-3</v>
          </cell>
          <cell r="AB21">
            <v>0</v>
          </cell>
          <cell r="AD21">
            <v>0</v>
          </cell>
          <cell r="AE21">
            <v>30394.130878999997</v>
          </cell>
          <cell r="AF21">
            <v>6.932193820647802E-3</v>
          </cell>
          <cell r="AH21">
            <v>0</v>
          </cell>
          <cell r="AJ21">
            <v>0</v>
          </cell>
          <cell r="AK21">
            <v>3232.4832780000006</v>
          </cell>
          <cell r="AL21">
            <v>6.9082090860480606E-4</v>
          </cell>
          <cell r="AN21">
            <v>0</v>
          </cell>
          <cell r="AP21">
            <v>0</v>
          </cell>
          <cell r="AR21">
            <v>0</v>
          </cell>
          <cell r="AT21">
            <v>0</v>
          </cell>
          <cell r="AV21">
            <v>0</v>
          </cell>
          <cell r="AW21">
            <v>2248.8535499999998</v>
          </cell>
          <cell r="AX21">
            <v>3.7510902802162342E-4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26137.887460000005</v>
          </cell>
          <cell r="AP22">
            <v>5.8429668520787294E-3</v>
          </cell>
          <cell r="AQ22">
            <v>362504.92533999926</v>
          </cell>
          <cell r="AR22">
            <v>6.577562043000916E-2</v>
          </cell>
          <cell r="AS22">
            <v>4715.9236500000006</v>
          </cell>
          <cell r="AT22">
            <v>1.8492764935515238E-3</v>
          </cell>
          <cell r="AU22">
            <v>24761.065573</v>
          </cell>
          <cell r="AV22">
            <v>5.1107370517454722E-3</v>
          </cell>
          <cell r="AW22">
            <v>474908.6376610244</v>
          </cell>
          <cell r="AX22">
            <v>7.9214814798455949E-2</v>
          </cell>
        </row>
        <row r="23">
          <cell r="B23" t="str">
            <v>Gift Aid</v>
          </cell>
          <cell r="D23">
            <v>0</v>
          </cell>
          <cell r="F23">
            <v>0</v>
          </cell>
          <cell r="G23">
            <v>43900</v>
          </cell>
          <cell r="H23">
            <v>1.3712461397969005E-2</v>
          </cell>
          <cell r="J23">
            <v>0</v>
          </cell>
          <cell r="L23">
            <v>0</v>
          </cell>
          <cell r="M23">
            <v>47109.064330000001</v>
          </cell>
          <cell r="N23">
            <v>1.4412613292248348E-2</v>
          </cell>
          <cell r="P23">
            <v>0</v>
          </cell>
          <cell r="R23">
            <v>0</v>
          </cell>
          <cell r="S23">
            <v>65000</v>
          </cell>
          <cell r="T23">
            <v>1.8660229612203882E-2</v>
          </cell>
          <cell r="V23">
            <v>0</v>
          </cell>
          <cell r="X23">
            <v>0</v>
          </cell>
          <cell r="Y23">
            <v>91000</v>
          </cell>
          <cell r="Z23">
            <v>2.4723081825071994E-2</v>
          </cell>
          <cell r="AB23">
            <v>0</v>
          </cell>
          <cell r="AD23">
            <v>0</v>
          </cell>
          <cell r="AE23">
            <v>91287</v>
          </cell>
          <cell r="AF23">
            <v>2.0820439966674788E-2</v>
          </cell>
          <cell r="AH23">
            <v>0</v>
          </cell>
          <cell r="AJ23">
            <v>0</v>
          </cell>
          <cell r="AK23">
            <v>105500</v>
          </cell>
          <cell r="AL23">
            <v>2.2546630435440421E-2</v>
          </cell>
          <cell r="AN23">
            <v>0</v>
          </cell>
          <cell r="AP23">
            <v>0</v>
          </cell>
          <cell r="AQ23">
            <v>104895</v>
          </cell>
          <cell r="AR23">
            <v>1.9032937824319564E-2</v>
          </cell>
          <cell r="AT23">
            <v>0</v>
          </cell>
          <cell r="AV23">
            <v>0</v>
          </cell>
          <cell r="AW23">
            <v>89586.000000000015</v>
          </cell>
          <cell r="AX23">
            <v>1.4942954993376587E-2</v>
          </cell>
        </row>
        <row r="24">
          <cell r="B24" t="str">
            <v>HM Treasury</v>
          </cell>
          <cell r="D24">
            <v>0</v>
          </cell>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Q24">
            <v>478.82900000000001</v>
          </cell>
          <cell r="AR24">
            <v>8.68823355305888E-5</v>
          </cell>
          <cell r="AT24">
            <v>0</v>
          </cell>
          <cell r="AU24">
            <v>72090.131099000006</v>
          </cell>
          <cell r="AV24">
            <v>1.4879557706700471E-2</v>
          </cell>
          <cell r="AW24">
            <v>916.65139999999997</v>
          </cell>
          <cell r="AX24">
            <v>1.5289755781947666E-4</v>
          </cell>
        </row>
        <row r="25">
          <cell r="B25" t="str">
            <v>HM Revenue and Customs</v>
          </cell>
          <cell r="D25">
            <v>0</v>
          </cell>
          <cell r="F25">
            <v>0</v>
          </cell>
          <cell r="H25">
            <v>0</v>
          </cell>
          <cell r="J25">
            <v>0</v>
          </cell>
          <cell r="L25">
            <v>0</v>
          </cell>
          <cell r="N25">
            <v>0</v>
          </cell>
          <cell r="P25">
            <v>0</v>
          </cell>
          <cell r="R25">
            <v>0</v>
          </cell>
          <cell r="T25">
            <v>0</v>
          </cell>
          <cell r="V25">
            <v>0</v>
          </cell>
          <cell r="X25">
            <v>0</v>
          </cell>
          <cell r="Z25">
            <v>0</v>
          </cell>
          <cell r="AB25">
            <v>0</v>
          </cell>
          <cell r="AD25">
            <v>0</v>
          </cell>
          <cell r="AF25">
            <v>0</v>
          </cell>
          <cell r="AH25">
            <v>0</v>
          </cell>
          <cell r="AJ25">
            <v>0</v>
          </cell>
          <cell r="AL25">
            <v>0</v>
          </cell>
          <cell r="AN25">
            <v>0</v>
          </cell>
          <cell r="AO25">
            <v>403.73543999999993</v>
          </cell>
          <cell r="AP25">
            <v>9.0252618790999251E-5</v>
          </cell>
          <cell r="AQ25">
            <v>1402.0573500000003</v>
          </cell>
          <cell r="AR25">
            <v>2.543998319145837E-4</v>
          </cell>
          <cell r="AT25">
            <v>0</v>
          </cell>
          <cell r="AU25">
            <v>452.93822999999998</v>
          </cell>
          <cell r="AV25">
            <v>9.3487422315830101E-5</v>
          </cell>
          <cell r="AW25">
            <v>8842.1460599999991</v>
          </cell>
          <cell r="AX25">
            <v>1.474870968895163E-3</v>
          </cell>
        </row>
        <row r="26">
          <cell r="B26" t="str">
            <v>Home Office</v>
          </cell>
          <cell r="D26">
            <v>0</v>
          </cell>
          <cell r="F26">
            <v>0</v>
          </cell>
          <cell r="H26">
            <v>0</v>
          </cell>
          <cell r="J26">
            <v>0</v>
          </cell>
          <cell r="L26">
            <v>0</v>
          </cell>
          <cell r="N26">
            <v>0</v>
          </cell>
          <cell r="P26">
            <v>0</v>
          </cell>
          <cell r="R26">
            <v>0</v>
          </cell>
          <cell r="T26">
            <v>0</v>
          </cell>
          <cell r="U26">
            <v>900</v>
          </cell>
          <cell r="V26">
            <v>4.7899450540267978E-4</v>
          </cell>
          <cell r="X26">
            <v>0</v>
          </cell>
          <cell r="Y26">
            <v>28369.752</v>
          </cell>
          <cell r="Z26">
            <v>7.7075571434395583E-3</v>
          </cell>
          <cell r="AB26">
            <v>0</v>
          </cell>
          <cell r="AC26">
            <v>813.61500000000001</v>
          </cell>
          <cell r="AD26">
            <v>1.736269276047313E-4</v>
          </cell>
          <cell r="AE26">
            <v>32324.84</v>
          </cell>
          <cell r="AF26">
            <v>7.3725436332924511E-3</v>
          </cell>
          <cell r="AH26">
            <v>0</v>
          </cell>
          <cell r="AI26">
            <v>812.01199999999994</v>
          </cell>
          <cell r="AJ26">
            <v>1.664647625659534E-4</v>
          </cell>
          <cell r="AK26">
            <v>134791.20199999999</v>
          </cell>
          <cell r="AL26">
            <v>2.8806515805145004E-2</v>
          </cell>
          <cell r="AM26">
            <v>10000</v>
          </cell>
          <cell r="AN26">
            <v>4.6334715515222178E-3</v>
          </cell>
          <cell r="AO26">
            <v>806.43799999999999</v>
          </cell>
          <cell r="AP26">
            <v>1.8027434349725618E-4</v>
          </cell>
          <cell r="AQ26">
            <v>211032.72799999997</v>
          </cell>
          <cell r="AR26">
            <v>3.8291365564808062E-2</v>
          </cell>
          <cell r="AS26">
            <v>10000</v>
          </cell>
          <cell r="AT26">
            <v>3.9213452778259538E-3</v>
          </cell>
          <cell r="AV26">
            <v>0</v>
          </cell>
          <cell r="AW26">
            <v>349631.47037</v>
          </cell>
          <cell r="AX26">
            <v>5.8318569039883333E-2</v>
          </cell>
        </row>
        <row r="27">
          <cell r="B27" t="str">
            <v>IMF Poverty Reduction and Growth Trust (PRGT)</v>
          </cell>
          <cell r="D27">
            <v>0</v>
          </cell>
          <cell r="F27">
            <v>0</v>
          </cell>
          <cell r="H27">
            <v>0</v>
          </cell>
          <cell r="J27">
            <v>0</v>
          </cell>
          <cell r="L27">
            <v>0</v>
          </cell>
          <cell r="N27">
            <v>0</v>
          </cell>
          <cell r="P27">
            <v>0</v>
          </cell>
          <cell r="R27">
            <v>0</v>
          </cell>
          <cell r="T27">
            <v>0</v>
          </cell>
          <cell r="V27">
            <v>0</v>
          </cell>
          <cell r="X27">
            <v>0</v>
          </cell>
          <cell r="Z27">
            <v>0</v>
          </cell>
          <cell r="AB27">
            <v>0</v>
          </cell>
          <cell r="AD27">
            <v>0</v>
          </cell>
          <cell r="AF27">
            <v>0</v>
          </cell>
          <cell r="AH27">
            <v>0</v>
          </cell>
          <cell r="AJ27">
            <v>0</v>
          </cell>
          <cell r="AL27">
            <v>0</v>
          </cell>
          <cell r="AN27">
            <v>0</v>
          </cell>
          <cell r="AO27">
            <v>119839.255</v>
          </cell>
          <cell r="AP27">
            <v>2.6789341549288696E-2</v>
          </cell>
          <cell r="AR27">
            <v>0</v>
          </cell>
          <cell r="AT27">
            <v>0</v>
          </cell>
          <cell r="AU27">
            <v>446318.49661999999</v>
          </cell>
          <cell r="AV27">
            <v>9.2121095145535251E-2</v>
          </cell>
          <cell r="AX27">
            <v>0</v>
          </cell>
        </row>
        <row r="28">
          <cell r="B28" t="str">
            <v>Ministry of Defence</v>
          </cell>
          <cell r="D28">
            <v>0</v>
          </cell>
          <cell r="F28">
            <v>0</v>
          </cell>
          <cell r="H28">
            <v>0</v>
          </cell>
          <cell r="J28">
            <v>0</v>
          </cell>
          <cell r="L28">
            <v>0</v>
          </cell>
          <cell r="N28">
            <v>0</v>
          </cell>
          <cell r="P28">
            <v>0</v>
          </cell>
          <cell r="R28">
            <v>0</v>
          </cell>
          <cell r="S28">
            <v>4891.2</v>
          </cell>
          <cell r="T28">
            <v>1.4041679242955635E-3</v>
          </cell>
          <cell r="V28">
            <v>0</v>
          </cell>
          <cell r="X28">
            <v>0</v>
          </cell>
          <cell r="Y28">
            <v>5000</v>
          </cell>
          <cell r="Z28">
            <v>1.35841108928967E-3</v>
          </cell>
          <cell r="AB28">
            <v>0</v>
          </cell>
          <cell r="AD28">
            <v>0</v>
          </cell>
          <cell r="AE28">
            <v>3009.1331100000002</v>
          </cell>
          <cell r="AF28">
            <v>6.863132238816963E-4</v>
          </cell>
          <cell r="AH28">
            <v>0</v>
          </cell>
          <cell r="AJ28">
            <v>0</v>
          </cell>
          <cell r="AK28">
            <v>2158.5070000000001</v>
          </cell>
          <cell r="AL28">
            <v>4.6129914332996398E-4</v>
          </cell>
          <cell r="AN28">
            <v>0</v>
          </cell>
          <cell r="AP28">
            <v>0</v>
          </cell>
          <cell r="AQ28">
            <v>9383.3579799999989</v>
          </cell>
          <cell r="AR28">
            <v>1.7025870538793344E-3</v>
          </cell>
          <cell r="AT28">
            <v>0</v>
          </cell>
          <cell r="AV28">
            <v>0</v>
          </cell>
          <cell r="AW28">
            <v>5110.7765523422913</v>
          </cell>
          <cell r="AX28">
            <v>8.5247811045090975E-4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V29">
            <v>0</v>
          </cell>
          <cell r="X29">
            <v>0</v>
          </cell>
          <cell r="Z29">
            <v>0</v>
          </cell>
          <cell r="AB29">
            <v>0</v>
          </cell>
          <cell r="AD29">
            <v>0</v>
          </cell>
          <cell r="AF29">
            <v>0</v>
          </cell>
          <cell r="AH29">
            <v>0</v>
          </cell>
          <cell r="AJ29">
            <v>0</v>
          </cell>
          <cell r="AL29">
            <v>0</v>
          </cell>
          <cell r="AN29">
            <v>0</v>
          </cell>
          <cell r="AP29">
            <v>0</v>
          </cell>
          <cell r="AR29">
            <v>0</v>
          </cell>
        </row>
        <row r="30">
          <cell r="B30" t="str">
            <v>EU Attribution (non - DFID)4,7</v>
          </cell>
          <cell r="D30">
            <v>0</v>
          </cell>
          <cell r="F30">
            <v>0</v>
          </cell>
          <cell r="H30">
            <v>0</v>
          </cell>
          <cell r="J30">
            <v>0</v>
          </cell>
          <cell r="L30">
            <v>0</v>
          </cell>
          <cell r="N30">
            <v>0</v>
          </cell>
          <cell r="P30">
            <v>0</v>
          </cell>
          <cell r="R30">
            <v>0</v>
          </cell>
          <cell r="T30">
            <v>0</v>
          </cell>
          <cell r="V30">
            <v>0</v>
          </cell>
          <cell r="W30">
            <v>108832.795</v>
          </cell>
          <cell r="X30">
            <v>3.356744977174083E-2</v>
          </cell>
          <cell r="Z30">
            <v>0</v>
          </cell>
          <cell r="AB30">
            <v>0</v>
          </cell>
          <cell r="AC30">
            <v>123721.020372466</v>
          </cell>
          <cell r="AD30">
            <v>2.6402291805575909E-2</v>
          </cell>
          <cell r="AF30">
            <v>0</v>
          </cell>
          <cell r="AH30">
            <v>0</v>
          </cell>
          <cell r="AI30">
            <v>418300.43800000002</v>
          </cell>
          <cell r="AJ30">
            <v>8.5752775935459463E-2</v>
          </cell>
          <cell r="AL30">
            <v>0</v>
          </cell>
          <cell r="AN30">
            <v>0</v>
          </cell>
          <cell r="AO30">
            <v>509487.36099999998</v>
          </cell>
          <cell r="AP30">
            <v>0.11389282192112049</v>
          </cell>
          <cell r="AR30">
            <v>0</v>
          </cell>
          <cell r="AT30">
            <v>0</v>
          </cell>
          <cell r="AU30">
            <v>477596.75099999999</v>
          </cell>
          <cell r="AV30">
            <v>9.8576993947729577E-2</v>
          </cell>
          <cell r="AX30">
            <v>0</v>
          </cell>
        </row>
        <row r="31">
          <cell r="B31" t="str">
            <v>Office for National Statistics8,10</v>
          </cell>
          <cell r="D31">
            <v>0</v>
          </cell>
          <cell r="F31">
            <v>0</v>
          </cell>
          <cell r="H31">
            <v>0</v>
          </cell>
          <cell r="J31">
            <v>0</v>
          </cell>
          <cell r="L31">
            <v>0</v>
          </cell>
          <cell r="N31">
            <v>0</v>
          </cell>
          <cell r="P31">
            <v>0</v>
          </cell>
          <cell r="R31">
            <v>0</v>
          </cell>
          <cell r="T31">
            <v>0</v>
          </cell>
          <cell r="V31">
            <v>0</v>
          </cell>
          <cell r="X31">
            <v>0</v>
          </cell>
          <cell r="Z31">
            <v>0</v>
          </cell>
          <cell r="AB31">
            <v>0</v>
          </cell>
          <cell r="AD31">
            <v>0</v>
          </cell>
          <cell r="AF31">
            <v>0</v>
          </cell>
          <cell r="AH31">
            <v>0</v>
          </cell>
          <cell r="AJ31">
            <v>0</v>
          </cell>
          <cell r="AL31">
            <v>0</v>
          </cell>
          <cell r="AN31">
            <v>0</v>
          </cell>
          <cell r="AP31">
            <v>0</v>
          </cell>
          <cell r="AR31">
            <v>0</v>
          </cell>
          <cell r="AT31">
            <v>0</v>
          </cell>
          <cell r="AV31">
            <v>0</v>
          </cell>
          <cell r="AW31">
            <v>55.335000000000001</v>
          </cell>
          <cell r="AX31">
            <v>9.2298842961901785E-6</v>
          </cell>
        </row>
        <row r="32">
          <cell r="B32" t="str">
            <v>Prosperity Cross- Government Fund8</v>
          </cell>
          <cell r="D32">
            <v>0</v>
          </cell>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S32">
            <v>1371.5721100000001</v>
          </cell>
          <cell r="AT32">
            <v>5.3784078167462795E-4</v>
          </cell>
          <cell r="AV32">
            <v>0</v>
          </cell>
          <cell r="AW32">
            <v>36147.017209999976</v>
          </cell>
          <cell r="AX32">
            <v>6.0293265835491983E-3</v>
          </cell>
        </row>
        <row r="33">
          <cell r="B33" t="str">
            <v>Scottish Government</v>
          </cell>
          <cell r="D33">
            <v>0</v>
          </cell>
          <cell r="F33">
            <v>0</v>
          </cell>
          <cell r="H33">
            <v>0</v>
          </cell>
          <cell r="J33">
            <v>0</v>
          </cell>
          <cell r="L33">
            <v>0</v>
          </cell>
          <cell r="N33">
            <v>0</v>
          </cell>
          <cell r="P33">
            <v>0</v>
          </cell>
          <cell r="R33">
            <v>0</v>
          </cell>
          <cell r="T33">
            <v>0</v>
          </cell>
          <cell r="V33">
            <v>0</v>
          </cell>
          <cell r="X33">
            <v>0</v>
          </cell>
          <cell r="Y33">
            <v>10339.716999999999</v>
          </cell>
          <cell r="Z33">
            <v>2.8091172465833838E-3</v>
          </cell>
          <cell r="AB33">
            <v>0</v>
          </cell>
          <cell r="AD33">
            <v>0</v>
          </cell>
          <cell r="AE33">
            <v>11275.470940000005</v>
          </cell>
          <cell r="AF33">
            <v>2.5716724813199714E-3</v>
          </cell>
          <cell r="AG33">
            <v>1140</v>
          </cell>
          <cell r="AH33">
            <v>5.3189026343714214E-4</v>
          </cell>
          <cell r="AJ33">
            <v>0</v>
          </cell>
          <cell r="AK33">
            <v>10534.921270000001</v>
          </cell>
          <cell r="AL33">
            <v>2.2514405359350775E-3</v>
          </cell>
          <cell r="AM33">
            <v>150</v>
          </cell>
          <cell r="AN33">
            <v>6.9502073272833262E-5</v>
          </cell>
          <cell r="AP33">
            <v>0</v>
          </cell>
          <cell r="AQ33">
            <v>10869.208419999997</v>
          </cell>
          <cell r="AR33">
            <v>1.9721909343384399E-3</v>
          </cell>
          <cell r="AS33">
            <v>1000</v>
          </cell>
          <cell r="AT33">
            <v>3.9213452778259533E-4</v>
          </cell>
          <cell r="AV33">
            <v>0</v>
          </cell>
          <cell r="AW33">
            <v>10800.13344</v>
          </cell>
          <cell r="AX33">
            <v>1.8014634866651198E-3</v>
          </cell>
        </row>
        <row r="34">
          <cell r="B34" t="str">
            <v>Welsh Government</v>
          </cell>
          <cell r="D34">
            <v>0</v>
          </cell>
          <cell r="F34">
            <v>0</v>
          </cell>
          <cell r="H34">
            <v>0</v>
          </cell>
          <cell r="J34">
            <v>0</v>
          </cell>
          <cell r="L34">
            <v>0</v>
          </cell>
          <cell r="N34">
            <v>0</v>
          </cell>
          <cell r="P34">
            <v>0</v>
          </cell>
          <cell r="R34">
            <v>0</v>
          </cell>
          <cell r="T34">
            <v>0</v>
          </cell>
          <cell r="V34">
            <v>0</v>
          </cell>
          <cell r="X34">
            <v>0</v>
          </cell>
          <cell r="Y34">
            <v>972.40299999999991</v>
          </cell>
          <cell r="Z34">
            <v>2.6418460369170859E-4</v>
          </cell>
          <cell r="AB34">
            <v>0</v>
          </cell>
          <cell r="AD34">
            <v>0</v>
          </cell>
          <cell r="AE34">
            <v>1014</v>
          </cell>
          <cell r="AF34">
            <v>2.3126979883453545E-4</v>
          </cell>
          <cell r="AH34">
            <v>0</v>
          </cell>
          <cell r="AJ34">
            <v>0</v>
          </cell>
          <cell r="AK34">
            <v>1032.5</v>
          </cell>
          <cell r="AL34">
            <v>2.2065778127575579E-4</v>
          </cell>
          <cell r="AN34">
            <v>0</v>
          </cell>
          <cell r="AP34">
            <v>0</v>
          </cell>
          <cell r="AQ34">
            <v>1060</v>
          </cell>
          <cell r="AR34">
            <v>1.9233437336173064E-4</v>
          </cell>
          <cell r="AT34">
            <v>0</v>
          </cell>
          <cell r="AV34">
            <v>0</v>
          </cell>
          <cell r="AW34">
            <v>1082.5</v>
          </cell>
          <cell r="AX34">
            <v>1.8056112317025151E-4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4473393.0761049986</v>
          </cell>
          <cell r="AP35">
            <v>1</v>
          </cell>
          <cell r="AQ35">
            <v>5511235.3630435951</v>
          </cell>
          <cell r="AR35">
            <v>1</v>
          </cell>
          <cell r="AS35">
            <v>2550145.2413657727</v>
          </cell>
          <cell r="AT35">
            <v>1</v>
          </cell>
          <cell r="AU35">
            <v>4844910.8851223998</v>
          </cell>
          <cell r="AV35">
            <v>1</v>
          </cell>
          <cell r="AW35">
            <v>5995199.7472861763</v>
          </cell>
          <cell r="AX35">
            <v>1</v>
          </cell>
        </row>
      </sheetData>
      <sheetData sheetId="65"/>
      <sheetData sheetId="66">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0.80475892203705768</v>
          </cell>
          <cell r="Q5">
            <v>9873964.085925987</v>
          </cell>
          <cell r="R5">
            <v>0.73740147903955955</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2370780.6709905923</v>
          </cell>
          <cell r="P6">
            <v>0.19524107796294282</v>
          </cell>
          <cell r="Q6">
            <v>3516291.787848345</v>
          </cell>
          <cell r="R6">
            <v>0.26259852096043873</v>
          </cell>
        </row>
        <row r="7">
          <cell r="B7" t="str">
            <v>BBC World Service</v>
          </cell>
          <cell r="D7">
            <v>0</v>
          </cell>
          <cell r="F7">
            <v>0</v>
          </cell>
          <cell r="H7">
            <v>0</v>
          </cell>
          <cell r="J7">
            <v>0</v>
          </cell>
          <cell r="L7">
            <v>0</v>
          </cell>
          <cell r="M7">
            <v>2000</v>
          </cell>
          <cell r="N7">
            <v>1.7093327538189934E-4</v>
          </cell>
          <cell r="O7">
            <v>19897.636325596934</v>
          </cell>
          <cell r="P7">
            <v>1.6386315329207312E-3</v>
          </cell>
          <cell r="Q7">
            <v>23653.232133106299</v>
          </cell>
          <cell r="R7">
            <v>1.7664565322735731E-3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P8">
            <v>0</v>
          </cell>
          <cell r="R8">
            <v>0</v>
          </cell>
        </row>
        <row r="9">
          <cell r="B9" t="str">
            <v>Colonial Pensions administered by DFID</v>
          </cell>
          <cell r="D9">
            <v>0</v>
          </cell>
          <cell r="F9">
            <v>0</v>
          </cell>
          <cell r="H9">
            <v>0</v>
          </cell>
          <cell r="I9">
            <v>2663.002480000001</v>
          </cell>
          <cell r="J9">
            <v>3.02547940472004E-4</v>
          </cell>
          <cell r="K9">
            <v>2122.6803</v>
          </cell>
          <cell r="L9">
            <v>1.8608803967599082E-4</v>
          </cell>
          <cell r="M9">
            <v>1949.9188700000002</v>
          </cell>
          <cell r="N9">
            <v>1.6665300958903603E-4</v>
          </cell>
          <cell r="O9">
            <v>2104.6489999999999</v>
          </cell>
          <cell r="P9">
            <v>1.7332431655178626E-4</v>
          </cell>
          <cell r="Q9">
            <v>1848.3782200000001</v>
          </cell>
          <cell r="R9">
            <v>1.3803947648495884E-4</v>
          </cell>
        </row>
        <row r="10">
          <cell r="B10" t="str">
            <v>Conflict Pool/Conflict, Stability and Security Fund (CSSF)6,7</v>
          </cell>
          <cell r="D10">
            <v>0</v>
          </cell>
          <cell r="F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2.6694126253350353E-2</v>
          </cell>
          <cell r="Q10">
            <v>600642.8857915703</v>
          </cell>
          <cell r="R10">
            <v>4.4853773863244129E-2</v>
          </cell>
        </row>
        <row r="11">
          <cell r="B11" t="str">
            <v>Department for Business, Innovation and Skills</v>
          </cell>
          <cell r="D11">
            <v>0</v>
          </cell>
          <cell r="F11">
            <v>0</v>
          </cell>
          <cell r="H11">
            <v>0</v>
          </cell>
          <cell r="I11">
            <v>41962.811042500005</v>
          </cell>
          <cell r="J11">
            <v>4.7674615974538032E-3</v>
          </cell>
          <cell r="K11">
            <v>31044.230153999997</v>
          </cell>
          <cell r="L11">
            <v>2.7215402774540009E-3</v>
          </cell>
          <cell r="M11">
            <v>74475.677300000025</v>
          </cell>
          <cell r="N11">
            <v>6.3651857285871869E-3</v>
          </cell>
          <cell r="O11">
            <v>191231.73311400015</v>
          </cell>
          <cell r="P11">
            <v>1.5748521223727885E-2</v>
          </cell>
          <cell r="Q11">
            <v>376467.83304390043</v>
          </cell>
          <cell r="R11">
            <v>2.8115145495929347E-2</v>
          </cell>
        </row>
        <row r="12">
          <cell r="B12" t="str">
            <v>Department for Culture, Media and Sports</v>
          </cell>
          <cell r="D12">
            <v>0</v>
          </cell>
          <cell r="F12">
            <v>0</v>
          </cell>
          <cell r="H12">
            <v>0</v>
          </cell>
          <cell r="I12">
            <v>2029.1360000000002</v>
          </cell>
          <cell r="J12">
            <v>2.3053336312987594E-4</v>
          </cell>
          <cell r="K12">
            <v>1043.8529999999998</v>
          </cell>
          <cell r="L12">
            <v>9.1510981884507995E-5</v>
          </cell>
          <cell r="N12">
            <v>0</v>
          </cell>
          <cell r="O12">
            <v>729.18399999999997</v>
          </cell>
          <cell r="P12">
            <v>6.0050544504331932E-5</v>
          </cell>
          <cell r="Q12">
            <v>1516.2488799999999</v>
          </cell>
          <cell r="R12">
            <v>1.1323559180225851E-4</v>
          </cell>
        </row>
        <row r="13">
          <cell r="B13" t="str">
            <v xml:space="preserve">Department of Education </v>
          </cell>
          <cell r="D13">
            <v>0</v>
          </cell>
          <cell r="F13">
            <v>0</v>
          </cell>
          <cell r="H13">
            <v>0</v>
          </cell>
          <cell r="J13">
            <v>0</v>
          </cell>
          <cell r="L13">
            <v>0</v>
          </cell>
          <cell r="N13">
            <v>0</v>
          </cell>
          <cell r="O13">
            <v>28852</v>
          </cell>
          <cell r="P13">
            <v>2.3760509145002977E-3</v>
          </cell>
          <cell r="Q13">
            <v>38077</v>
          </cell>
          <cell r="R13">
            <v>2.8436437354892536E-3</v>
          </cell>
        </row>
        <row r="14">
          <cell r="B14" t="str">
            <v>Department for Environment Food and Rural Affairs</v>
          </cell>
          <cell r="D14">
            <v>0</v>
          </cell>
          <cell r="F14">
            <v>0</v>
          </cell>
          <cell r="H14">
            <v>0</v>
          </cell>
          <cell r="I14">
            <v>22417.229160000003</v>
          </cell>
          <cell r="J14">
            <v>2.546857002343817E-3</v>
          </cell>
          <cell r="K14">
            <v>40112.708960000004</v>
          </cell>
          <cell r="L14">
            <v>3.5165424470467608E-3</v>
          </cell>
          <cell r="M14">
            <v>57497.488230000017</v>
          </cell>
          <cell r="N14">
            <v>4.914116994693055E-3</v>
          </cell>
          <cell r="O14">
            <v>56922.233745999969</v>
          </cell>
          <cell r="P14">
            <v>4.6877209741987705E-3</v>
          </cell>
          <cell r="Q14">
            <v>67393.15179999992</v>
          </cell>
          <cell r="R14">
            <v>5.0330150466409143E-3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0.80475892203705768</v>
          </cell>
          <cell r="Q15">
            <v>9873964.085925987</v>
          </cell>
          <cell r="R15">
            <v>0.73740147903955955</v>
          </cell>
        </row>
        <row r="16">
          <cell r="B16" t="str">
            <v>Department for Work and Pensions</v>
          </cell>
          <cell r="D16">
            <v>0</v>
          </cell>
          <cell r="F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7.0305610557246751E-4</v>
          </cell>
          <cell r="Q16">
            <v>23999.75203</v>
          </cell>
          <cell r="R16">
            <v>1.7923351239174567E-3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335986.54800200003</v>
          </cell>
          <cell r="P17">
            <v>2.766952532371934E-2</v>
          </cell>
          <cell r="Q17">
            <v>319247.45199999999</v>
          </cell>
          <cell r="R17">
            <v>2.3841847229317072E-2</v>
          </cell>
        </row>
        <row r="18">
          <cell r="B18" t="str">
            <v>Department of Health</v>
          </cell>
          <cell r="D18">
            <v>0</v>
          </cell>
          <cell r="F18">
            <v>0</v>
          </cell>
          <cell r="H18">
            <v>0</v>
          </cell>
          <cell r="I18">
            <v>14804.8</v>
          </cell>
          <cell r="J18">
            <v>1.6819968373067093E-3</v>
          </cell>
          <cell r="K18">
            <v>11658.4</v>
          </cell>
          <cell r="L18">
            <v>1.0220516022872456E-3</v>
          </cell>
          <cell r="M18">
            <v>11498.8</v>
          </cell>
          <cell r="N18">
            <v>9.8276377348069203E-4</v>
          </cell>
          <cell r="O18">
            <v>31824.829119999999</v>
          </cell>
          <cell r="P18">
            <v>2.6208725334254711E-3</v>
          </cell>
          <cell r="Q18">
            <v>45809.454424399999</v>
          </cell>
          <cell r="R18">
            <v>3.4211142710855774E-3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P19">
            <v>0</v>
          </cell>
          <cell r="Q19">
            <v>2248.8535499999998</v>
          </cell>
          <cell r="R19">
            <v>1.6794753550674341E-4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3.2178999169189711E-2</v>
          </cell>
          <cell r="Q20">
            <v>504385.62688402337</v>
          </cell>
          <cell r="R20">
            <v>3.7668225652219792E-2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8.6384257824937173E-3</v>
          </cell>
          <cell r="Q21">
            <v>89586.000000000015</v>
          </cell>
          <cell r="R21">
            <v>6.6904080596564943E-3</v>
          </cell>
        </row>
        <row r="22">
          <cell r="B22" t="str">
            <v>HM Treasury</v>
          </cell>
          <cell r="D22">
            <v>0</v>
          </cell>
          <cell r="F22">
            <v>0</v>
          </cell>
          <cell r="H22">
            <v>0</v>
          </cell>
          <cell r="J22">
            <v>0</v>
          </cell>
          <cell r="L22">
            <v>0</v>
          </cell>
          <cell r="N22">
            <v>0</v>
          </cell>
          <cell r="O22">
            <v>478.82900000000001</v>
          </cell>
          <cell r="P22">
            <v>3.9433040459561313E-5</v>
          </cell>
          <cell r="Q22">
            <v>73006.782499000008</v>
          </cell>
          <cell r="R22">
            <v>5.4522488563045366E-3</v>
          </cell>
        </row>
        <row r="23">
          <cell r="B23" t="str">
            <v>HM Revenue and Customs</v>
          </cell>
          <cell r="D23">
            <v>0</v>
          </cell>
          <cell r="F23">
            <v>0</v>
          </cell>
          <cell r="H23">
            <v>0</v>
          </cell>
          <cell r="J23">
            <v>0</v>
          </cell>
          <cell r="L23">
            <v>0</v>
          </cell>
          <cell r="N23">
            <v>0</v>
          </cell>
          <cell r="O23">
            <v>1805.79279</v>
          </cell>
          <cell r="P23">
            <v>1.4871258873137196E-4</v>
          </cell>
          <cell r="Q23">
            <v>9295.0842899999971</v>
          </cell>
          <cell r="R23">
            <v>6.9416992441902127E-4</v>
          </cell>
        </row>
        <row r="24">
          <cell r="B24" t="str">
            <v>Home Office</v>
          </cell>
          <cell r="D24">
            <v>0</v>
          </cell>
          <cell r="F24">
            <v>0</v>
          </cell>
          <cell r="H24">
            <v>0</v>
          </cell>
          <cell r="I24">
            <v>29269.752</v>
          </cell>
          <cell r="J24">
            <v>3.3253830036712234E-3</v>
          </cell>
          <cell r="K24">
            <v>33138.455000000002</v>
          </cell>
          <cell r="L24">
            <v>2.9051337259035363E-3</v>
          </cell>
          <cell r="M24">
            <v>135603.21399999998</v>
          </cell>
          <cell r="N24">
            <v>1.1589550760666312E-2</v>
          </cell>
          <cell r="O24">
            <v>221839.16600000003</v>
          </cell>
          <cell r="P24">
            <v>1.8269137434017865E-2</v>
          </cell>
          <cell r="Q24">
            <v>359631.47037000005</v>
          </cell>
          <cell r="R24">
            <v>2.6857782330604821E-2</v>
          </cell>
        </row>
        <row r="25">
          <cell r="B25" t="str">
            <v>IMF Poverty Reduction and Growth Trust (PRGT)</v>
          </cell>
          <cell r="D25">
            <v>0</v>
          </cell>
          <cell r="F25">
            <v>0</v>
          </cell>
          <cell r="H25">
            <v>0</v>
          </cell>
          <cell r="J25">
            <v>0</v>
          </cell>
          <cell r="L25">
            <v>0</v>
          </cell>
          <cell r="N25">
            <v>0</v>
          </cell>
          <cell r="O25">
            <v>119839.255</v>
          </cell>
          <cell r="P25">
            <v>9.8691311325309998E-3</v>
          </cell>
          <cell r="Q25">
            <v>446318.49661999999</v>
          </cell>
          <cell r="R25">
            <v>3.3331690966894569E-2</v>
          </cell>
        </row>
        <row r="26">
          <cell r="B26" t="str">
            <v>Ministry of Defence</v>
          </cell>
          <cell r="D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7.7274838172267655E-4</v>
          </cell>
          <cell r="Q26">
            <v>5110.7765523422913</v>
          </cell>
          <cell r="R26">
            <v>3.8167995710149225E-4</v>
          </cell>
        </row>
        <row r="27">
          <cell r="B27" t="str">
            <v>Miscellaneous</v>
          </cell>
          <cell r="C27">
            <v>202417.99520000003</v>
          </cell>
          <cell r="D27">
            <v>2.7724784826191132E-2</v>
          </cell>
          <cell r="E27">
            <v>176227.54055000001</v>
          </cell>
          <cell r="F27">
            <v>2.0662687863952433E-2</v>
          </cell>
          <cell r="G27">
            <v>190222.348654</v>
          </cell>
          <cell r="H27">
            <v>2.2045504446925813E-2</v>
          </cell>
          <cell r="J27">
            <v>0</v>
          </cell>
          <cell r="L27">
            <v>0</v>
          </cell>
          <cell r="N27">
            <v>0</v>
          </cell>
          <cell r="P27">
            <v>0</v>
          </cell>
          <cell r="R27">
            <v>0</v>
          </cell>
        </row>
        <row r="28">
          <cell r="B28" t="str">
            <v>EU Attribution (non - DFID)4,7</v>
          </cell>
          <cell r="D28">
            <v>0</v>
          </cell>
          <cell r="F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4.1957850756633629E-2</v>
          </cell>
          <cell r="Q28">
            <v>477596.75099999999</v>
          </cell>
          <cell r="R28">
            <v>3.5667594849152266E-2</v>
          </cell>
        </row>
        <row r="29">
          <cell r="B29" t="str">
            <v>Office for National Statistics8,10</v>
          </cell>
          <cell r="D29">
            <v>0</v>
          </cell>
          <cell r="F29">
            <v>0</v>
          </cell>
          <cell r="H29">
            <v>0</v>
          </cell>
          <cell r="J29">
            <v>0</v>
          </cell>
          <cell r="L29">
            <v>0</v>
          </cell>
          <cell r="N29">
            <v>0</v>
          </cell>
          <cell r="P29">
            <v>0</v>
          </cell>
          <cell r="Q29">
            <v>55.335000000000001</v>
          </cell>
          <cell r="R29">
            <v>4.132495367368697E-6</v>
          </cell>
        </row>
        <row r="30">
          <cell r="B30" t="str">
            <v>Prosperity Cross- Government Fund8</v>
          </cell>
          <cell r="D30">
            <v>0</v>
          </cell>
          <cell r="F30">
            <v>0</v>
          </cell>
          <cell r="H30">
            <v>0</v>
          </cell>
          <cell r="J30">
            <v>0</v>
          </cell>
          <cell r="L30">
            <v>0</v>
          </cell>
          <cell r="N30">
            <v>0</v>
          </cell>
          <cell r="P30">
            <v>0</v>
          </cell>
          <cell r="Q30">
            <v>37518.589319999985</v>
          </cell>
          <cell r="R30">
            <v>2.8019408431392175E-3</v>
          </cell>
        </row>
        <row r="31">
          <cell r="B31" t="str">
            <v>Scottish Government</v>
          </cell>
          <cell r="D31">
            <v>0</v>
          </cell>
          <cell r="F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9.0746569539062755E-4</v>
          </cell>
          <cell r="Q31">
            <v>11800.133439999998</v>
          </cell>
          <cell r="R31">
            <v>8.8125050646304206E-4</v>
          </cell>
        </row>
        <row r="32">
          <cell r="B32" t="str">
            <v>Welsh Government</v>
          </cell>
          <cell r="D32">
            <v>0</v>
          </cell>
          <cell r="F32">
            <v>0</v>
          </cell>
          <cell r="H32">
            <v>0</v>
          </cell>
          <cell r="I32">
            <v>972.40299999999991</v>
          </cell>
          <cell r="J32">
            <v>1.1047624895895628E-4</v>
          </cell>
          <cell r="K32">
            <v>1014</v>
          </cell>
          <cell r="L32">
            <v>8.8893872634260889E-5</v>
          </cell>
          <cell r="M32">
            <v>1032.5</v>
          </cell>
          <cell r="N32">
            <v>8.8244303415905537E-5</v>
          </cell>
          <cell r="O32">
            <v>1060</v>
          </cell>
          <cell r="P32">
            <v>8.7294259301619152E-5</v>
          </cell>
          <cell r="Q32">
            <v>1082.5</v>
          </cell>
          <cell r="R32">
            <v>8.0842617424353746E-5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12142837.438341595</v>
          </cell>
          <cell r="P33">
            <v>1</v>
          </cell>
          <cell r="Q33">
            <v>13390255.873774344</v>
          </cell>
          <cell r="R33">
            <v>1</v>
          </cell>
        </row>
      </sheetData>
      <sheetData sheetId="67"/>
      <sheetData sheetId="68">
        <row r="7">
          <cell r="B7" t="str">
            <v>Africa, regional</v>
          </cell>
          <cell r="C7">
            <v>74341.021669999973</v>
          </cell>
          <cell r="D7">
            <v>0.15412382003792749</v>
          </cell>
          <cell r="E7">
            <v>72301.190605000011</v>
          </cell>
          <cell r="F7">
            <v>4.281960483822729E-2</v>
          </cell>
          <cell r="G7">
            <v>146642.21227500003</v>
          </cell>
          <cell r="H7">
            <v>6.7550508994809591E-2</v>
          </cell>
          <cell r="I7">
            <v>47799.508758999989</v>
          </cell>
          <cell r="J7">
            <v>5.7279334236977668E-2</v>
          </cell>
          <cell r="K7">
            <v>177399.93473138777</v>
          </cell>
          <cell r="L7">
            <v>9.2176225734391257E-2</v>
          </cell>
          <cell r="M7">
            <v>225199.44349038778</v>
          </cell>
          <cell r="N7">
            <v>8.162144574320053E-2</v>
          </cell>
          <cell r="O7">
            <v>93474.174289999981</v>
          </cell>
          <cell r="P7">
            <v>0.10223737102514863</v>
          </cell>
          <cell r="Q7">
            <v>243226.11102030915</v>
          </cell>
          <cell r="R7">
            <v>0.12550639156906182</v>
          </cell>
          <cell r="S7">
            <v>336700.28531030926</v>
          </cell>
          <cell r="T7">
            <v>0.11804751481236257</v>
          </cell>
        </row>
        <row r="8">
          <cell r="B8" t="str">
            <v>Algeria</v>
          </cell>
          <cell r="C8">
            <v>-210.31953999999999</v>
          </cell>
          <cell r="D8">
            <v>-4.360345096857976E-4</v>
          </cell>
          <cell r="E8">
            <v>2360.8232629999998</v>
          </cell>
          <cell r="F8">
            <v>1.398172262014776E-3</v>
          </cell>
          <cell r="G8">
            <v>2150.5037230000007</v>
          </cell>
          <cell r="H8">
            <v>9.906262244016124E-4</v>
          </cell>
          <cell r="J8">
            <v>0</v>
          </cell>
          <cell r="K8">
            <v>2675.5655869999996</v>
          </cell>
          <cell r="L8">
            <v>1.3902121096487944E-3</v>
          </cell>
          <cell r="M8">
            <v>2675.5655869999996</v>
          </cell>
          <cell r="N8">
            <v>9.6973388569237845E-4</v>
          </cell>
          <cell r="O8">
            <v>500.96100000000001</v>
          </cell>
          <cell r="P8">
            <v>5.4792605567427575E-4</v>
          </cell>
          <cell r="Q8">
            <v>2751.2926694135012</v>
          </cell>
          <cell r="R8">
            <v>1.4196864540570136E-3</v>
          </cell>
          <cell r="S8">
            <v>3252.2536694134997</v>
          </cell>
          <cell r="T8">
            <v>1.1402439497781309E-3</v>
          </cell>
        </row>
        <row r="9">
          <cell r="B9" t="str">
            <v>Angola</v>
          </cell>
          <cell r="D9">
            <v>0</v>
          </cell>
          <cell r="E9">
            <v>351.63065100000006</v>
          </cell>
          <cell r="F9">
            <v>2.0824948246132155E-4</v>
          </cell>
          <cell r="G9">
            <v>351.63065100000006</v>
          </cell>
          <cell r="H9">
            <v>1.6197811724691025E-4</v>
          </cell>
          <cell r="J9">
            <v>0</v>
          </cell>
          <cell r="K9">
            <v>1296.4892759999998</v>
          </cell>
          <cell r="L9">
            <v>6.7365012477453362E-4</v>
          </cell>
          <cell r="M9">
            <v>1296.4892759999998</v>
          </cell>
          <cell r="N9">
            <v>4.6990049112706668E-4</v>
          </cell>
          <cell r="P9">
            <v>0</v>
          </cell>
          <cell r="Q9">
            <v>390.77323999999999</v>
          </cell>
          <cell r="R9">
            <v>2.016417524763852E-4</v>
          </cell>
          <cell r="S9">
            <v>390.77323999999999</v>
          </cell>
          <cell r="T9">
            <v>1.3700555612734577E-4</v>
          </cell>
        </row>
        <row r="10">
          <cell r="B10" t="str">
            <v>Benin</v>
          </cell>
          <cell r="C10">
            <v>16.79289</v>
          </cell>
          <cell r="D10">
            <v>3.4815022690509564E-5</v>
          </cell>
          <cell r="F10">
            <v>0</v>
          </cell>
          <cell r="G10">
            <v>16.79289</v>
          </cell>
          <cell r="H10">
            <v>7.7356188875993814E-6</v>
          </cell>
          <cell r="J10">
            <v>0</v>
          </cell>
          <cell r="L10">
            <v>0</v>
          </cell>
          <cell r="N10">
            <v>0</v>
          </cell>
          <cell r="P10">
            <v>0</v>
          </cell>
          <cell r="R10">
            <v>0</v>
          </cell>
          <cell r="T10">
            <v>0</v>
          </cell>
        </row>
        <row r="11">
          <cell r="B11" t="str">
            <v>Botswana</v>
          </cell>
          <cell r="C11">
            <v>-37.198529999999998</v>
          </cell>
          <cell r="D11">
            <v>-7.71199993570851E-5</v>
          </cell>
          <cell r="E11">
            <v>605.61980200000005</v>
          </cell>
          <cell r="F11">
            <v>3.5867183357354143E-4</v>
          </cell>
          <cell r="G11">
            <v>568.42127200000004</v>
          </cell>
          <cell r="H11">
            <v>2.6184238256765012E-4</v>
          </cell>
          <cell r="J11">
            <v>0</v>
          </cell>
          <cell r="K11">
            <v>1056.0663830000001</v>
          </cell>
          <cell r="L11">
            <v>5.4872744715100941E-4</v>
          </cell>
          <cell r="M11">
            <v>1056.0663830000001</v>
          </cell>
          <cell r="N11">
            <v>3.827614475651745E-4</v>
          </cell>
          <cell r="P11">
            <v>0</v>
          </cell>
          <cell r="Q11">
            <v>278.70715724670009</v>
          </cell>
          <cell r="R11">
            <v>1.4381486207944042E-4</v>
          </cell>
          <cell r="S11">
            <v>278.70715724670009</v>
          </cell>
          <cell r="T11">
            <v>9.7715056116063004E-5</v>
          </cell>
        </row>
        <row r="12">
          <cell r="B12" t="str">
            <v>Burkina Faso</v>
          </cell>
          <cell r="C12">
            <v>875.75170000000003</v>
          </cell>
          <cell r="D12">
            <v>1.8156085883223392E-3</v>
          </cell>
          <cell r="E12">
            <v>100.86799999999999</v>
          </cell>
          <cell r="F12">
            <v>5.9737991375810343E-5</v>
          </cell>
          <cell r="G12">
            <v>976.61969999999997</v>
          </cell>
          <cell r="H12">
            <v>4.4987835907468228E-4</v>
          </cell>
          <cell r="J12">
            <v>0</v>
          </cell>
          <cell r="K12">
            <v>88.331000000000003</v>
          </cell>
          <cell r="L12">
            <v>4.5896399047005559E-5</v>
          </cell>
          <cell r="M12">
            <v>88.331000000000003</v>
          </cell>
          <cell r="N12">
            <v>3.201475017965743E-5</v>
          </cell>
          <cell r="P12">
            <v>0</v>
          </cell>
          <cell r="Q12">
            <v>131.70197999999999</v>
          </cell>
          <cell r="R12">
            <v>6.7959152094984384E-5</v>
          </cell>
          <cell r="S12">
            <v>131.70197999999999</v>
          </cell>
          <cell r="T12">
            <v>4.6174868609151879E-5</v>
          </cell>
        </row>
        <row r="13">
          <cell r="B13" t="str">
            <v>Burundi</v>
          </cell>
          <cell r="C13">
            <v>91.860590000000002</v>
          </cell>
          <cell r="D13">
            <v>1.9044539237817885E-4</v>
          </cell>
          <cell r="E13">
            <v>642.01761800000008</v>
          </cell>
          <cell r="F13">
            <v>3.8022804979976114E-4</v>
          </cell>
          <cell r="G13">
            <v>733.87820799999997</v>
          </cell>
          <cell r="H13">
            <v>3.3805986503826247E-4</v>
          </cell>
          <cell r="J13">
            <v>0</v>
          </cell>
          <cell r="K13">
            <v>205.083686</v>
          </cell>
          <cell r="L13">
            <v>1.0656058111746485E-4</v>
          </cell>
          <cell r="M13">
            <v>205.083686</v>
          </cell>
          <cell r="N13">
            <v>7.4330676356129877E-5</v>
          </cell>
          <cell r="O13">
            <v>1500</v>
          </cell>
          <cell r="P13">
            <v>1.6406248859919506E-3</v>
          </cell>
          <cell r="Q13">
            <v>1688.69118</v>
          </cell>
          <cell r="R13">
            <v>8.7137657872021854E-4</v>
          </cell>
          <cell r="S13">
            <v>3188.6911799999993</v>
          </cell>
          <cell r="T13">
            <v>1.1179588664624589E-3</v>
          </cell>
        </row>
        <row r="14">
          <cell r="B14" t="str">
            <v>Cameroon</v>
          </cell>
          <cell r="C14">
            <v>311.83357000000001</v>
          </cell>
          <cell r="D14">
            <v>6.4649341567845698E-4</v>
          </cell>
          <cell r="E14">
            <v>925.2500379999999</v>
          </cell>
          <cell r="F14">
            <v>5.4796941339683731E-4</v>
          </cell>
          <cell r="G14">
            <v>1237.0836079999999</v>
          </cell>
          <cell r="H14">
            <v>5.6986065671747917E-4</v>
          </cell>
          <cell r="I14">
            <v>4500</v>
          </cell>
          <cell r="J14">
            <v>5.3924613611822407E-3</v>
          </cell>
          <cell r="K14">
            <v>1723.1440470000002</v>
          </cell>
          <cell r="L14">
            <v>8.9533806700460886E-4</v>
          </cell>
          <cell r="M14">
            <v>6223.1440469999998</v>
          </cell>
          <cell r="N14">
            <v>2.2555207344729183E-3</v>
          </cell>
          <cell r="P14">
            <v>0</v>
          </cell>
          <cell r="Q14">
            <v>1705.1589299999998</v>
          </cell>
          <cell r="R14">
            <v>8.7987405405743192E-4</v>
          </cell>
          <cell r="S14">
            <v>1705.1589299999998</v>
          </cell>
          <cell r="T14">
            <v>5.9783072016435896E-4</v>
          </cell>
        </row>
        <row r="15">
          <cell r="B15" t="str">
            <v>Cape Verde</v>
          </cell>
          <cell r="D15">
            <v>0</v>
          </cell>
          <cell r="E15">
            <v>632.50780899999995</v>
          </cell>
          <cell r="F15">
            <v>3.7459596739476046E-4</v>
          </cell>
          <cell r="G15">
            <v>632.50780899999995</v>
          </cell>
          <cell r="H15">
            <v>2.9136374702951675E-4</v>
          </cell>
          <cell r="J15">
            <v>0</v>
          </cell>
          <cell r="K15">
            <v>116.81041</v>
          </cell>
          <cell r="L15">
            <v>6.0694175206941266E-5</v>
          </cell>
          <cell r="M15">
            <v>116.81041</v>
          </cell>
          <cell r="N15">
            <v>4.2336847703901895E-5</v>
          </cell>
          <cell r="P15">
            <v>0</v>
          </cell>
          <cell r="Q15">
            <v>77.446789999999993</v>
          </cell>
          <cell r="R15">
            <v>3.996309076658008E-5</v>
          </cell>
          <cell r="S15">
            <v>77.446789999999993</v>
          </cell>
          <cell r="T15">
            <v>2.7152935380702531E-5</v>
          </cell>
        </row>
        <row r="16">
          <cell r="B16" t="str">
            <v>Central African Rep.</v>
          </cell>
          <cell r="C16">
            <v>53.73724</v>
          </cell>
          <cell r="D16">
            <v>1.1140805602402911E-4</v>
          </cell>
          <cell r="F16">
            <v>0</v>
          </cell>
          <cell r="G16">
            <v>53.73724</v>
          </cell>
          <cell r="H16">
            <v>2.4753976755130355E-5</v>
          </cell>
          <cell r="I16">
            <v>9000</v>
          </cell>
          <cell r="J16">
            <v>1.0784922722364481E-2</v>
          </cell>
          <cell r="K16">
            <v>9279.1410399999986</v>
          </cell>
          <cell r="L16">
            <v>4.8214008670261418E-3</v>
          </cell>
          <cell r="M16">
            <v>18279.141040000002</v>
          </cell>
          <cell r="N16">
            <v>6.6251048204404297E-3</v>
          </cell>
          <cell r="O16">
            <v>13100</v>
          </cell>
          <cell r="P16">
            <v>1.4328124004329701E-2</v>
          </cell>
          <cell r="Q16">
            <v>5813.5611900000004</v>
          </cell>
          <cell r="R16">
            <v>2.9998386442231808E-3</v>
          </cell>
          <cell r="S16">
            <v>18913.561189999997</v>
          </cell>
          <cell r="T16">
            <v>6.6311167294478349E-3</v>
          </cell>
        </row>
        <row r="17">
          <cell r="B17" t="str">
            <v>Chad</v>
          </cell>
          <cell r="C17">
            <v>53.73724</v>
          </cell>
          <cell r="D17">
            <v>1.1140805602402911E-4</v>
          </cell>
          <cell r="E17">
            <v>4.6071299999999997</v>
          </cell>
          <cell r="F17">
            <v>2.728523339485636E-6</v>
          </cell>
          <cell r="G17">
            <v>58.344369999999998</v>
          </cell>
          <cell r="H17">
            <v>2.6876244086460802E-5</v>
          </cell>
          <cell r="J17">
            <v>0</v>
          </cell>
          <cell r="L17">
            <v>0</v>
          </cell>
          <cell r="N17">
            <v>0</v>
          </cell>
          <cell r="P17">
            <v>0</v>
          </cell>
          <cell r="R17">
            <v>0</v>
          </cell>
          <cell r="T17">
            <v>0</v>
          </cell>
        </row>
        <row r="18">
          <cell r="B18" t="str">
            <v>Comoros</v>
          </cell>
          <cell r="D18">
            <v>0</v>
          </cell>
          <cell r="F18">
            <v>0</v>
          </cell>
          <cell r="H18">
            <v>0</v>
          </cell>
          <cell r="J18">
            <v>0</v>
          </cell>
          <cell r="K18">
            <v>4.9000000000000004</v>
          </cell>
          <cell r="L18">
            <v>2.5460184457362336E-6</v>
          </cell>
          <cell r="M18">
            <v>4.9000000000000004</v>
          </cell>
          <cell r="N18">
            <v>1.7759594692726386E-6</v>
          </cell>
          <cell r="P18">
            <v>0</v>
          </cell>
          <cell r="Q18">
            <v>10</v>
          </cell>
          <cell r="R18">
            <v>5.1600706454818966E-6</v>
          </cell>
          <cell r="S18">
            <v>10</v>
          </cell>
          <cell r="T18">
            <v>3.5060117250440636E-6</v>
          </cell>
        </row>
        <row r="19">
          <cell r="B19" t="str">
            <v>Congo, Dem. Rep.</v>
          </cell>
          <cell r="C19">
            <v>53692.031990000003</v>
          </cell>
          <cell r="D19">
            <v>0.11131433076923719</v>
          </cell>
          <cell r="E19">
            <v>85251.719861999984</v>
          </cell>
          <cell r="F19">
            <v>5.0489416920025725E-2</v>
          </cell>
          <cell r="G19">
            <v>138943.75185200004</v>
          </cell>
          <cell r="H19">
            <v>6.4004225070268012E-2</v>
          </cell>
          <cell r="I19">
            <v>50217.073000000004</v>
          </cell>
          <cell r="J19">
            <v>6.0176361294259545E-2</v>
          </cell>
          <cell r="K19">
            <v>92503.715010000014</v>
          </cell>
          <cell r="L19">
            <v>4.8064523411140356E-2</v>
          </cell>
          <cell r="M19">
            <v>142720.78801000002</v>
          </cell>
          <cell r="N19">
            <v>5.1727823454778034E-2</v>
          </cell>
          <cell r="O19">
            <v>41130.658239999997</v>
          </cell>
          <cell r="P19">
            <v>4.4986654323849254E-2</v>
          </cell>
          <cell r="Q19">
            <v>88415.352349999972</v>
          </cell>
          <cell r="R19">
            <v>4.5622946427117367E-2</v>
          </cell>
          <cell r="S19">
            <v>129546.01058999998</v>
          </cell>
          <cell r="T19">
            <v>4.5418983206122233E-2</v>
          </cell>
        </row>
        <row r="20">
          <cell r="B20" t="str">
            <v>Congo, Rep.</v>
          </cell>
          <cell r="C20">
            <v>50.378660000000004</v>
          </cell>
          <cell r="D20">
            <v>1.0444504733952684E-4</v>
          </cell>
          <cell r="F20">
            <v>0</v>
          </cell>
          <cell r="G20">
            <v>50.378660000000004</v>
          </cell>
          <cell r="H20">
            <v>2.3206852056313564E-5</v>
          </cell>
          <cell r="J20">
            <v>0</v>
          </cell>
          <cell r="L20">
            <v>0</v>
          </cell>
          <cell r="N20">
            <v>0</v>
          </cell>
          <cell r="P20">
            <v>0</v>
          </cell>
          <cell r="Q20">
            <v>89.324250000000006</v>
          </cell>
          <cell r="R20">
            <v>4.6091944035468629E-5</v>
          </cell>
          <cell r="S20">
            <v>89.324250000000006</v>
          </cell>
          <cell r="T20">
            <v>3.1317186783076722E-5</v>
          </cell>
        </row>
        <row r="21">
          <cell r="B21" t="str">
            <v>Cote d'Ivoire</v>
          </cell>
          <cell r="C21">
            <v>-1341.4181199999998</v>
          </cell>
          <cell r="D21">
            <v>-2.7810282974080501E-3</v>
          </cell>
          <cell r="E21">
            <v>48656.157913999996</v>
          </cell>
          <cell r="F21">
            <v>2.8816087776565396E-2</v>
          </cell>
          <cell r="G21">
            <v>47314.739793999986</v>
          </cell>
          <cell r="H21">
            <v>2.1795461937303008E-2</v>
          </cell>
          <cell r="J21">
            <v>0</v>
          </cell>
          <cell r="K21">
            <v>698.07321000000002</v>
          </cell>
          <cell r="L21">
            <v>3.6271576921108231E-4</v>
          </cell>
          <cell r="M21">
            <v>698.07321000000002</v>
          </cell>
          <cell r="N21">
            <v>2.5301014847858101E-4</v>
          </cell>
          <cell r="P21">
            <v>0</v>
          </cell>
          <cell r="Q21">
            <v>585.48522000000003</v>
          </cell>
          <cell r="R21">
            <v>3.02114509708551E-4</v>
          </cell>
          <cell r="S21">
            <v>585.48522000000003</v>
          </cell>
          <cell r="T21">
            <v>2.0527180461600033E-4</v>
          </cell>
        </row>
        <row r="22">
          <cell r="B22" t="str">
            <v>Djibouti</v>
          </cell>
          <cell r="C22">
            <v>61.872929999999997</v>
          </cell>
          <cell r="D22">
            <v>1.2827497005448793E-4</v>
          </cell>
          <cell r="E22">
            <v>7.8</v>
          </cell>
          <cell r="F22">
            <v>4.6194663593143585E-6</v>
          </cell>
          <cell r="G22">
            <v>69.672929999999994</v>
          </cell>
          <cell r="H22">
            <v>3.209472778434144E-5</v>
          </cell>
          <cell r="J22">
            <v>0</v>
          </cell>
          <cell r="K22">
            <v>18.681290000000001</v>
          </cell>
          <cell r="L22">
            <v>9.7067161081934379E-6</v>
          </cell>
          <cell r="M22">
            <v>18.681290000000001</v>
          </cell>
          <cell r="N22">
            <v>6.7708599742302546E-6</v>
          </cell>
          <cell r="P22">
            <v>0</v>
          </cell>
          <cell r="R22">
            <v>0</v>
          </cell>
          <cell r="T22">
            <v>0</v>
          </cell>
        </row>
        <row r="23">
          <cell r="B23" t="str">
            <v>Egypt</v>
          </cell>
          <cell r="C23">
            <v>1070.63645</v>
          </cell>
          <cell r="D23">
            <v>2.2196436884917726E-3</v>
          </cell>
          <cell r="E23">
            <v>7824.2613729999985</v>
          </cell>
          <cell r="F23">
            <v>4.6338348973149063E-3</v>
          </cell>
          <cell r="G23">
            <v>8894.897823000003</v>
          </cell>
          <cell r="H23">
            <v>4.0974209682112751E-3</v>
          </cell>
          <cell r="J23">
            <v>0</v>
          </cell>
          <cell r="K23">
            <v>12124.644317</v>
          </cell>
          <cell r="L23">
            <v>6.2999118528720395E-3</v>
          </cell>
          <cell r="M23">
            <v>12124.644317</v>
          </cell>
          <cell r="N23">
            <v>4.3944646706813939E-3</v>
          </cell>
          <cell r="O23">
            <v>1074.9579999999999</v>
          </cell>
          <cell r="P23">
            <v>1.1757352307974233E-3</v>
          </cell>
          <cell r="Q23">
            <v>10404.512741696844</v>
          </cell>
          <cell r="R23">
            <v>5.3688020778972258E-3</v>
          </cell>
          <cell r="S23">
            <v>11479.470741696839</v>
          </cell>
          <cell r="T23">
            <v>4.0247159017689389E-3</v>
          </cell>
        </row>
        <row r="24">
          <cell r="B24" t="str">
            <v>Eritrea</v>
          </cell>
          <cell r="C24">
            <v>15.435047999999998</v>
          </cell>
          <cell r="D24">
            <v>3.1999944402012054E-5</v>
          </cell>
          <cell r="E24">
            <v>2513.1824990000005</v>
          </cell>
          <cell r="F24">
            <v>1.4884053857625761E-3</v>
          </cell>
          <cell r="G24">
            <v>2528.6175470000003</v>
          </cell>
          <cell r="H24">
            <v>1.1648037744598112E-3</v>
          </cell>
          <cell r="J24">
            <v>0</v>
          </cell>
          <cell r="K24">
            <v>303.89639999999997</v>
          </cell>
          <cell r="L24">
            <v>1.579032326515993E-4</v>
          </cell>
          <cell r="M24">
            <v>303.89639999999997</v>
          </cell>
          <cell r="N24">
            <v>1.1014442637915619E-4</v>
          </cell>
          <cell r="P24">
            <v>0</v>
          </cell>
          <cell r="Q24">
            <v>595.33807999999999</v>
          </cell>
          <cell r="R24">
            <v>3.0719865507455526E-4</v>
          </cell>
          <cell r="S24">
            <v>595.33807999999999</v>
          </cell>
          <cell r="T24">
            <v>2.0872622888452207E-4</v>
          </cell>
        </row>
        <row r="25">
          <cell r="B25" t="str">
            <v>Ethiopia</v>
          </cell>
          <cell r="C25">
            <v>127474.26088</v>
          </cell>
          <cell r="D25">
            <v>0.26427966151109999</v>
          </cell>
          <cell r="E25">
            <v>138210.98725399992</v>
          </cell>
          <cell r="F25">
            <v>8.1853975141984392E-2</v>
          </cell>
          <cell r="G25">
            <v>265685.24813399982</v>
          </cell>
          <cell r="H25">
            <v>0.12238749992537898</v>
          </cell>
          <cell r="I25">
            <v>171324.57692899997</v>
          </cell>
          <cell r="J25">
            <v>0.20530248029122816</v>
          </cell>
          <cell r="K25">
            <v>167454.75278299997</v>
          </cell>
          <cell r="L25">
            <v>8.7008752941167111E-2</v>
          </cell>
          <cell r="M25">
            <v>338779.32971199998</v>
          </cell>
          <cell r="N25">
            <v>0.12278742012160482</v>
          </cell>
          <cell r="O25">
            <v>123650.41503999995</v>
          </cell>
          <cell r="P25">
            <v>0.13524263205190484</v>
          </cell>
          <cell r="Q25">
            <v>210669.13732033674</v>
          </cell>
          <cell r="R25">
            <v>0.10870676313956644</v>
          </cell>
          <cell r="S25">
            <v>334319.55236033688</v>
          </cell>
          <cell r="T25">
            <v>0.11721282704868238</v>
          </cell>
        </row>
        <row r="26">
          <cell r="B26" t="str">
            <v>Gabon</v>
          </cell>
          <cell r="D26">
            <v>0</v>
          </cell>
          <cell r="F26">
            <v>0</v>
          </cell>
          <cell r="H26">
            <v>0</v>
          </cell>
          <cell r="J26">
            <v>0</v>
          </cell>
          <cell r="L26">
            <v>0</v>
          </cell>
          <cell r="N26">
            <v>0</v>
          </cell>
          <cell r="P26">
            <v>0</v>
          </cell>
          <cell r="Q26">
            <v>150</v>
          </cell>
          <cell r="R26">
            <v>7.7401059682228452E-5</v>
          </cell>
          <cell r="S26">
            <v>150</v>
          </cell>
          <cell r="T26">
            <v>5.2590175875660948E-5</v>
          </cell>
        </row>
        <row r="27">
          <cell r="B27" t="str">
            <v>Gambia</v>
          </cell>
          <cell r="D27">
            <v>0</v>
          </cell>
          <cell r="E27">
            <v>8822.6899470000008</v>
          </cell>
          <cell r="F27">
            <v>5.2251435139522417E-3</v>
          </cell>
          <cell r="G27">
            <v>8822.6899470000008</v>
          </cell>
          <cell r="H27">
            <v>4.0641585214603558E-3</v>
          </cell>
          <cell r="J27">
            <v>0</v>
          </cell>
          <cell r="K27">
            <v>9542.4443359999987</v>
          </cell>
          <cell r="L27">
            <v>4.9582121014014775E-3</v>
          </cell>
          <cell r="M27">
            <v>9542.4443359999987</v>
          </cell>
          <cell r="N27">
            <v>3.4585702813318881E-3</v>
          </cell>
          <cell r="P27">
            <v>0</v>
          </cell>
          <cell r="Q27">
            <v>10804.321190000002</v>
          </cell>
          <cell r="R27">
            <v>5.5751060616877042E-3</v>
          </cell>
          <cell r="S27">
            <v>10804.321190000002</v>
          </cell>
          <cell r="T27">
            <v>3.7880076773282039E-3</v>
          </cell>
        </row>
        <row r="28">
          <cell r="B28" t="str">
            <v>Ghana</v>
          </cell>
          <cell r="C28">
            <v>-20952.356689999997</v>
          </cell>
          <cell r="D28">
            <v>-4.3438429810592448E-2</v>
          </cell>
          <cell r="E28">
            <v>73409.772171000106</v>
          </cell>
          <cell r="F28">
            <v>4.3476150383188E-2</v>
          </cell>
          <cell r="G28">
            <v>52457.415480999989</v>
          </cell>
          <cell r="H28">
            <v>2.4164427563657696E-2</v>
          </cell>
          <cell r="I28">
            <v>1026.19668</v>
          </cell>
          <cell r="J28">
            <v>1.229716876860777E-3</v>
          </cell>
          <cell r="K28">
            <v>59603.306810000009</v>
          </cell>
          <cell r="L28">
            <v>3.0969616033701245E-2</v>
          </cell>
          <cell r="M28">
            <v>60629.503490000003</v>
          </cell>
          <cell r="N28">
            <v>2.197460017150285E-2</v>
          </cell>
          <cell r="O28">
            <v>367.92611999999997</v>
          </cell>
          <cell r="P28">
            <v>4.0241916578564048E-4</v>
          </cell>
          <cell r="Q28">
            <v>57779.240736047141</v>
          </cell>
          <cell r="R28">
            <v>2.9814496404030867E-2</v>
          </cell>
          <cell r="S28">
            <v>58147.166856047152</v>
          </cell>
          <cell r="T28">
            <v>2.0386464877539489E-2</v>
          </cell>
        </row>
        <row r="29">
          <cell r="B29" t="str">
            <v>Guinea</v>
          </cell>
          <cell r="D29">
            <v>0</v>
          </cell>
          <cell r="E29">
            <v>1643.8848800000003</v>
          </cell>
          <cell r="F29">
            <v>9.7357319253147724E-4</v>
          </cell>
          <cell r="G29">
            <v>1643.8848800000003</v>
          </cell>
          <cell r="H29">
            <v>7.5725303546721526E-4</v>
          </cell>
          <cell r="J29">
            <v>0</v>
          </cell>
          <cell r="K29">
            <v>316.35516000000001</v>
          </cell>
          <cell r="L29">
            <v>1.643767495436403E-4</v>
          </cell>
          <cell r="M29">
            <v>316.35516000000001</v>
          </cell>
          <cell r="N29">
            <v>1.1465998817454298E-4</v>
          </cell>
          <cell r="P29">
            <v>0</v>
          </cell>
          <cell r="Q29">
            <v>110.75675000000001</v>
          </cell>
          <cell r="R29">
            <v>5.7151265446397707E-5</v>
          </cell>
          <cell r="S29">
            <v>110.75675000000001</v>
          </cell>
          <cell r="T29">
            <v>3.8831446412777412E-5</v>
          </cell>
        </row>
        <row r="30">
          <cell r="B30" t="str">
            <v>Guinea-Bissau</v>
          </cell>
          <cell r="C30">
            <v>9.7710720000000002</v>
          </cell>
          <cell r="D30">
            <v>2.0257388298893323E-5</v>
          </cell>
          <cell r="E30">
            <v>47.294050999999996</v>
          </cell>
          <cell r="F30">
            <v>2.8009394562845845E-5</v>
          </cell>
          <cell r="G30">
            <v>57.065123</v>
          </cell>
          <cell r="H30">
            <v>2.6286960928225092E-5</v>
          </cell>
          <cell r="J30">
            <v>0</v>
          </cell>
          <cell r="K30">
            <v>17.545999999999999</v>
          </cell>
          <cell r="L30">
            <v>9.1168244181403974E-6</v>
          </cell>
          <cell r="M30">
            <v>17.545999999999999</v>
          </cell>
          <cell r="N30">
            <v>6.3593846628281036E-6</v>
          </cell>
          <cell r="P30">
            <v>0</v>
          </cell>
          <cell r="Q30">
            <v>22.02</v>
          </cell>
          <cell r="R30">
            <v>1.1362475561351136E-5</v>
          </cell>
          <cell r="S30">
            <v>22.02</v>
          </cell>
          <cell r="T30">
            <v>7.7202378185470282E-6</v>
          </cell>
        </row>
        <row r="31">
          <cell r="B31" t="str">
            <v>Kenya</v>
          </cell>
          <cell r="C31">
            <v>34396.469260000005</v>
          </cell>
          <cell r="D31">
            <v>7.1310766506558126E-2</v>
          </cell>
          <cell r="E31">
            <v>67259.070518000008</v>
          </cell>
          <cell r="F31">
            <v>3.9833463284186313E-2</v>
          </cell>
          <cell r="G31">
            <v>101655.53977799999</v>
          </cell>
          <cell r="H31">
            <v>4.682746766850774E-2</v>
          </cell>
          <cell r="I31">
            <v>50280.624400000001</v>
          </cell>
          <cell r="J31">
            <v>6.025251650958155E-2</v>
          </cell>
          <cell r="K31">
            <v>105293.901401</v>
          </cell>
          <cell r="L31">
            <v>5.4710247998056787E-2</v>
          </cell>
          <cell r="M31">
            <v>155574.52580100004</v>
          </cell>
          <cell r="N31">
            <v>5.6386541280384977E-2</v>
          </cell>
          <cell r="O31">
            <v>30034.842379999998</v>
          </cell>
          <cell r="P31">
            <v>3.2850606570315799E-2</v>
          </cell>
          <cell r="Q31">
            <v>103708.44184302021</v>
          </cell>
          <cell r="R31">
            <v>5.3514288644283495E-2</v>
          </cell>
          <cell r="S31">
            <v>133743.28422302025</v>
          </cell>
          <cell r="T31">
            <v>4.6890552263180972E-2</v>
          </cell>
        </row>
        <row r="32">
          <cell r="B32" t="str">
            <v>Lesotho</v>
          </cell>
          <cell r="C32">
            <v>500</v>
          </cell>
          <cell r="D32">
            <v>1.0366000935666691E-3</v>
          </cell>
          <cell r="E32">
            <v>2627.1334069999998</v>
          </cell>
          <cell r="F32">
            <v>1.5558915891112071E-3</v>
          </cell>
          <cell r="G32">
            <v>3127.1334069999998</v>
          </cell>
          <cell r="H32">
            <v>1.4405091825905011E-3</v>
          </cell>
          <cell r="J32">
            <v>0</v>
          </cell>
          <cell r="K32">
            <v>429.28058799999997</v>
          </cell>
          <cell r="L32">
            <v>2.2305230519275437E-4</v>
          </cell>
          <cell r="M32">
            <v>429.28058799999997</v>
          </cell>
          <cell r="N32">
            <v>1.5558876025174002E-4</v>
          </cell>
          <cell r="O32">
            <v>5499.9999299999999</v>
          </cell>
          <cell r="P32">
            <v>6.0156245054079904E-3</v>
          </cell>
          <cell r="Q32">
            <v>192.81243000000001</v>
          </cell>
          <cell r="R32">
            <v>9.9492576012703303E-5</v>
          </cell>
          <cell r="S32">
            <v>5692.8123600000008</v>
          </cell>
          <cell r="T32">
            <v>1.9959066882635772E-3</v>
          </cell>
        </row>
        <row r="33">
          <cell r="B33" t="str">
            <v>Liberia</v>
          </cell>
          <cell r="C33">
            <v>2489.319</v>
          </cell>
          <cell r="D33">
            <v>5.1608566166345751E-3</v>
          </cell>
          <cell r="E33">
            <v>6131.4323200000008</v>
          </cell>
          <cell r="F33">
            <v>3.6312750431606151E-3</v>
          </cell>
          <cell r="G33">
            <v>8620.7513200000012</v>
          </cell>
          <cell r="H33">
            <v>3.9711358042772453E-3</v>
          </cell>
          <cell r="I33">
            <v>4625</v>
          </cell>
          <cell r="J33">
            <v>5.542251954548414E-3</v>
          </cell>
          <cell r="K33">
            <v>6046.5249029999995</v>
          </cell>
          <cell r="L33">
            <v>3.1417477419676508E-3</v>
          </cell>
          <cell r="M33">
            <v>10671.524903</v>
          </cell>
          <cell r="N33">
            <v>3.8677950414411472E-3</v>
          </cell>
          <cell r="P33">
            <v>0</v>
          </cell>
          <cell r="Q33">
            <v>1561.0910200000005</v>
          </cell>
          <cell r="R33">
            <v>8.0553399472273949E-4</v>
          </cell>
          <cell r="S33">
            <v>1561.0910200000005</v>
          </cell>
          <cell r="T33">
            <v>5.4732034199809988E-4</v>
          </cell>
        </row>
        <row r="34">
          <cell r="B34" t="str">
            <v>Libya</v>
          </cell>
          <cell r="C34">
            <v>2236.9438600000003</v>
          </cell>
          <cell r="D34">
            <v>4.6376324291587728E-3</v>
          </cell>
          <cell r="E34">
            <v>7655.942415999999</v>
          </cell>
          <cell r="F34">
            <v>4.5341497999435753E-3</v>
          </cell>
          <cell r="G34">
            <v>9892.8862760000011</v>
          </cell>
          <cell r="H34">
            <v>4.5571428104095426E-3</v>
          </cell>
          <cell r="I34">
            <v>247.16499999999999</v>
          </cell>
          <cell r="J34">
            <v>2.9618393607480187E-4</v>
          </cell>
          <cell r="K34">
            <v>10186.658370000003</v>
          </cell>
          <cell r="L34">
            <v>5.2929428796802853E-3</v>
          </cell>
          <cell r="M34">
            <v>10433.823370000002</v>
          </cell>
          <cell r="N34">
            <v>3.781642329524419E-3</v>
          </cell>
          <cell r="O34">
            <v>2483.42</v>
          </cell>
          <cell r="P34">
            <v>2.7162404362467535E-3</v>
          </cell>
          <cell r="Q34">
            <v>11869.115313851999</v>
          </cell>
          <cell r="R34">
            <v>6.124547351884735E-3</v>
          </cell>
          <cell r="S34">
            <v>14352.535313852004</v>
          </cell>
          <cell r="T34">
            <v>5.0320157094474105E-3</v>
          </cell>
        </row>
        <row r="35">
          <cell r="B35" t="str">
            <v>Madagascar</v>
          </cell>
          <cell r="C35">
            <v>1650.6392699999999</v>
          </cell>
          <cell r="D35">
            <v>3.4221056434536367E-3</v>
          </cell>
          <cell r="E35">
            <v>145.88643600000003</v>
          </cell>
          <cell r="F35">
            <v>8.6399677356700945E-5</v>
          </cell>
          <cell r="G35">
            <v>1796.5257060000001</v>
          </cell>
          <cell r="H35">
            <v>8.2756679662591818E-4</v>
          </cell>
          <cell r="J35">
            <v>0</v>
          </cell>
          <cell r="K35">
            <v>1337.2744280000002</v>
          </cell>
          <cell r="L35">
            <v>6.9484191034681049E-4</v>
          </cell>
          <cell r="M35">
            <v>1337.2744280000002</v>
          </cell>
          <cell r="N35">
            <v>4.8468269049443903E-4</v>
          </cell>
          <cell r="P35">
            <v>0</v>
          </cell>
          <cell r="Q35">
            <v>642.26415999999995</v>
          </cell>
          <cell r="R35">
            <v>3.3141284386610878E-4</v>
          </cell>
          <cell r="S35">
            <v>642.26415999999995</v>
          </cell>
          <cell r="T35">
            <v>2.2517856755355762E-4</v>
          </cell>
        </row>
        <row r="36">
          <cell r="B36" t="str">
            <v>Malawi</v>
          </cell>
          <cell r="C36">
            <v>15051.037970000001</v>
          </cell>
          <cell r="D36">
            <v>3.1203814735954984E-2</v>
          </cell>
          <cell r="E36">
            <v>109201.87625999989</v>
          </cell>
          <cell r="F36">
            <v>6.4673640225266504E-2</v>
          </cell>
          <cell r="G36">
            <v>124252.91422999986</v>
          </cell>
          <cell r="H36">
            <v>5.7236913369697107E-2</v>
          </cell>
          <cell r="I36">
            <v>26661.342309999996</v>
          </cell>
          <cell r="J36">
            <v>3.1948946276428497E-2</v>
          </cell>
          <cell r="K36">
            <v>58899.086626999997</v>
          </cell>
          <cell r="L36">
            <v>3.060370632435884E-2</v>
          </cell>
          <cell r="M36">
            <v>85560.428936999975</v>
          </cell>
          <cell r="N36">
            <v>3.1010582441978317E-2</v>
          </cell>
          <cell r="O36">
            <v>40304.281650000004</v>
          </cell>
          <cell r="P36">
            <v>4.4082804991345814E-2</v>
          </cell>
          <cell r="Q36">
            <v>62425.00801518654</v>
          </cell>
          <cell r="R36">
            <v>3.2211745140313622E-2</v>
          </cell>
          <cell r="S36">
            <v>102729.28966518656</v>
          </cell>
          <cell r="T36">
            <v>3.6017009407159205E-2</v>
          </cell>
        </row>
        <row r="37">
          <cell r="B37" t="str">
            <v>Mali</v>
          </cell>
          <cell r="D37">
            <v>0</v>
          </cell>
          <cell r="E37">
            <v>410.671134</v>
          </cell>
          <cell r="F37">
            <v>2.432155754172409E-4</v>
          </cell>
          <cell r="G37">
            <v>410.671134</v>
          </cell>
          <cell r="H37">
            <v>1.8917502471356963E-4</v>
          </cell>
          <cell r="J37">
            <v>0</v>
          </cell>
          <cell r="K37">
            <v>1830.2405980000001</v>
          </cell>
          <cell r="L37">
            <v>9.509849638047581E-4</v>
          </cell>
          <cell r="M37">
            <v>1830.2405980000001</v>
          </cell>
          <cell r="N37">
            <v>6.6335369817659519E-4</v>
          </cell>
          <cell r="P37">
            <v>0</v>
          </cell>
          <cell r="Q37">
            <v>2510.0566600000006</v>
          </cell>
          <cell r="R37">
            <v>1.2952069689762336E-3</v>
          </cell>
          <cell r="S37">
            <v>2510.0566600000006</v>
          </cell>
          <cell r="T37">
            <v>8.8002880804849426E-4</v>
          </cell>
        </row>
        <row r="38">
          <cell r="B38" t="str">
            <v>Mauritania</v>
          </cell>
          <cell r="C38">
            <v>9.0295000000000005</v>
          </cell>
          <cell r="D38">
            <v>1.8719961089720478E-5</v>
          </cell>
          <cell r="E38">
            <v>122.34754000000001</v>
          </cell>
          <cell r="F38">
            <v>7.2459018612162557E-5</v>
          </cell>
          <cell r="G38">
            <v>131.37703999999999</v>
          </cell>
          <cell r="H38">
            <v>6.0518630921830573E-5</v>
          </cell>
          <cell r="J38">
            <v>0</v>
          </cell>
          <cell r="K38">
            <v>118.62421200000001</v>
          </cell>
          <cell r="L38">
            <v>6.1636618747535824E-5</v>
          </cell>
          <cell r="M38">
            <v>118.62421200000001</v>
          </cell>
          <cell r="N38">
            <v>4.2994243384980608E-5</v>
          </cell>
          <cell r="P38">
            <v>0</v>
          </cell>
          <cell r="R38">
            <v>0</v>
          </cell>
          <cell r="T38">
            <v>0</v>
          </cell>
        </row>
        <row r="39">
          <cell r="B39" t="str">
            <v>Mauritius</v>
          </cell>
          <cell r="C39">
            <v>-396.68542000000002</v>
          </cell>
          <cell r="D39">
            <v>-8.2240828697706695E-4</v>
          </cell>
          <cell r="E39">
            <v>417.39487100000002</v>
          </cell>
          <cell r="F39">
            <v>2.4719763655575082E-4</v>
          </cell>
          <cell r="G39">
            <v>20.709451000000008</v>
          </cell>
          <cell r="H39">
            <v>9.5397766737836038E-6</v>
          </cell>
          <cell r="J39">
            <v>0</v>
          </cell>
          <cell r="K39">
            <v>777.01947899999993</v>
          </cell>
          <cell r="L39">
            <v>4.0373590331231791E-4</v>
          </cell>
          <cell r="M39">
            <v>777.01947899999993</v>
          </cell>
          <cell r="N39">
            <v>2.8162349011006977E-4</v>
          </cell>
          <cell r="P39">
            <v>0</v>
          </cell>
          <cell r="Q39">
            <v>192.87719076435104</v>
          </cell>
          <cell r="R39">
            <v>9.9525993024613974E-5</v>
          </cell>
          <cell r="S39">
            <v>192.87719076435104</v>
          </cell>
          <cell r="T39">
            <v>6.7622969231337534E-5</v>
          </cell>
        </row>
        <row r="40">
          <cell r="B40" t="str">
            <v>Morocco</v>
          </cell>
          <cell r="C40">
            <v>3039.6171859999999</v>
          </cell>
          <cell r="D40">
            <v>6.3017349188289103E-3</v>
          </cell>
          <cell r="E40">
            <v>2398.2310280000006</v>
          </cell>
          <cell r="F40">
            <v>1.4203266097063969E-3</v>
          </cell>
          <cell r="G40">
            <v>5437.8482140000015</v>
          </cell>
          <cell r="H40">
            <v>2.5049363958268632E-3</v>
          </cell>
          <cell r="I40">
            <v>102.45699999999999</v>
          </cell>
          <cell r="J40">
            <v>1.2277675859614419E-4</v>
          </cell>
          <cell r="K40">
            <v>3471.4755849999997</v>
          </cell>
          <cell r="L40">
            <v>1.803763443537343E-3</v>
          </cell>
          <cell r="M40">
            <v>3573.9325850000009</v>
          </cell>
          <cell r="N40">
            <v>1.295338656504651E-3</v>
          </cell>
          <cell r="O40">
            <v>568.85335000000009</v>
          </cell>
          <cell r="P40">
            <v>6.2218330832659288E-4</v>
          </cell>
          <cell r="Q40">
            <v>2584.857204355591</v>
          </cell>
          <cell r="R40">
            <v>1.3338045782957685E-3</v>
          </cell>
          <cell r="S40">
            <v>3153.7105543555908</v>
          </cell>
          <cell r="T40">
            <v>1.1056946180965914E-3</v>
          </cell>
        </row>
        <row r="41">
          <cell r="B41" t="str">
            <v>Mozambique</v>
          </cell>
          <cell r="C41">
            <v>-889.69767999999999</v>
          </cell>
          <cell r="D41">
            <v>-1.8445213966680968E-3</v>
          </cell>
          <cell r="E41">
            <v>82669.97512800002</v>
          </cell>
          <cell r="F41">
            <v>4.8960406285788564E-2</v>
          </cell>
          <cell r="G41">
            <v>81780.277447999979</v>
          </cell>
          <cell r="H41">
            <v>3.7671958719426281E-2</v>
          </cell>
          <cell r="I41">
            <v>3948.8770999999997</v>
          </cell>
          <cell r="J41">
            <v>4.7320371515127508E-3</v>
          </cell>
          <cell r="K41">
            <v>46534.229574999998</v>
          </cell>
          <cell r="L41">
            <v>2.4178980991035628E-2</v>
          </cell>
          <cell r="M41">
            <v>50483.106675000003</v>
          </cell>
          <cell r="N41">
            <v>1.8297132926074895E-2</v>
          </cell>
          <cell r="O41">
            <v>8863</v>
          </cell>
          <cell r="P41">
            <v>9.693905576364438E-3</v>
          </cell>
          <cell r="Q41">
            <v>45665.205919109256</v>
          </cell>
          <cell r="R41">
            <v>2.3563568858308185E-2</v>
          </cell>
          <cell r="S41">
            <v>54528.205919109248</v>
          </cell>
          <cell r="T41">
            <v>1.9117652929801415E-2</v>
          </cell>
        </row>
        <row r="42">
          <cell r="B42" t="str">
            <v>Namibia</v>
          </cell>
          <cell r="C42">
            <v>-90.199250000000006</v>
          </cell>
          <cell r="D42">
            <v>-1.8700110197928678E-4</v>
          </cell>
          <cell r="E42">
            <v>280.26406300000002</v>
          </cell>
          <cell r="F42">
            <v>1.659833859940077E-4</v>
          </cell>
          <cell r="G42">
            <v>190.06481300000002</v>
          </cell>
          <cell r="H42">
            <v>8.7553063070790351E-5</v>
          </cell>
          <cell r="J42">
            <v>0</v>
          </cell>
          <cell r="K42">
            <v>296.98160299999995</v>
          </cell>
          <cell r="L42">
            <v>1.5431033454741124E-4</v>
          </cell>
          <cell r="M42">
            <v>296.98160299999995</v>
          </cell>
          <cell r="N42">
            <v>1.0763822245869741E-4</v>
          </cell>
          <cell r="P42">
            <v>0</v>
          </cell>
          <cell r="Q42">
            <v>136.73498615624951</v>
          </cell>
          <cell r="R42">
            <v>7.0556218827523654E-5</v>
          </cell>
          <cell r="S42">
            <v>136.73498615624951</v>
          </cell>
          <cell r="T42">
            <v>4.7939446468754853E-5</v>
          </cell>
        </row>
        <row r="43">
          <cell r="B43" t="str">
            <v>Niger</v>
          </cell>
          <cell r="C43">
            <v>5.5976299999999997</v>
          </cell>
          <cell r="D43">
            <v>1.1605007563503189E-5</v>
          </cell>
          <cell r="E43">
            <v>32.576700000000002</v>
          </cell>
          <cell r="F43">
            <v>1.9293201249676418E-5</v>
          </cell>
          <cell r="G43">
            <v>38.174330000000005</v>
          </cell>
          <cell r="H43">
            <v>1.758494625817544E-5</v>
          </cell>
          <cell r="J43">
            <v>0</v>
          </cell>
          <cell r="L43">
            <v>0</v>
          </cell>
          <cell r="N43">
            <v>0</v>
          </cell>
          <cell r="P43">
            <v>0</v>
          </cell>
          <cell r="R43">
            <v>0</v>
          </cell>
          <cell r="T43">
            <v>0</v>
          </cell>
        </row>
        <row r="44">
          <cell r="B44" t="str">
            <v>Nigeria</v>
          </cell>
          <cell r="C44">
            <v>-3352.1613000000029</v>
          </cell>
          <cell r="D44">
            <v>-6.9497014344611406E-3</v>
          </cell>
          <cell r="E44">
            <v>200665.40256699998</v>
          </cell>
          <cell r="F44">
            <v>0.11884193290211918</v>
          </cell>
          <cell r="G44">
            <v>197313.241267</v>
          </cell>
          <cell r="H44">
            <v>9.0892040376519989E-2</v>
          </cell>
          <cell r="I44">
            <v>26388.220809999999</v>
          </cell>
          <cell r="J44">
            <v>3.1621658024060029E-2</v>
          </cell>
          <cell r="K44">
            <v>236297.221062</v>
          </cell>
          <cell r="L44">
            <v>0.12277899663266621</v>
          </cell>
          <cell r="M44">
            <v>262685.44187200005</v>
          </cell>
          <cell r="N44">
            <v>9.5207897537274627E-2</v>
          </cell>
          <cell r="O44">
            <v>65320.632539999999</v>
          </cell>
          <cell r="P44">
            <v>7.1444436875906389E-2</v>
          </cell>
          <cell r="Q44">
            <v>254262.75166377902</v>
          </cell>
          <cell r="R44">
            <v>0.13120137610997193</v>
          </cell>
          <cell r="S44">
            <v>319583.3842037787</v>
          </cell>
          <cell r="T44">
            <v>0.11204630921477099</v>
          </cell>
        </row>
        <row r="45">
          <cell r="B45" t="str">
            <v>North of Sahara, regional</v>
          </cell>
          <cell r="D45">
            <v>0</v>
          </cell>
          <cell r="E45">
            <v>2410.1111099999994</v>
          </cell>
          <cell r="F45">
            <v>1.4273624608788186E-3</v>
          </cell>
          <cell r="G45">
            <v>2410.1111099999994</v>
          </cell>
          <cell r="H45">
            <v>1.1102139669663235E-3</v>
          </cell>
          <cell r="J45">
            <v>0</v>
          </cell>
          <cell r="K45">
            <v>62.334000000000003</v>
          </cell>
          <cell r="L45">
            <v>3.238847220337192E-5</v>
          </cell>
          <cell r="M45">
            <v>62.334000000000003</v>
          </cell>
          <cell r="N45">
            <v>2.2592379093396048E-5</v>
          </cell>
          <cell r="P45">
            <v>0</v>
          </cell>
          <cell r="Q45">
            <v>515.77800000000002</v>
          </cell>
          <cell r="R45">
            <v>2.6614509173853617E-4</v>
          </cell>
          <cell r="S45">
            <v>515.77800000000002</v>
          </cell>
          <cell r="T45">
            <v>1.8083237155197771E-4</v>
          </cell>
        </row>
        <row r="46">
          <cell r="B46" t="str">
            <v>Rwanda</v>
          </cell>
          <cell r="C46">
            <v>-12338.817149999999</v>
          </cell>
          <cell r="D46">
            <v>-2.5580838024384042E-2</v>
          </cell>
          <cell r="E46">
            <v>40580.839907000001</v>
          </cell>
          <cell r="F46">
            <v>2.4033567279885659E-2</v>
          </cell>
          <cell r="G46">
            <v>28242.022756999992</v>
          </cell>
          <cell r="H46">
            <v>1.3009644240095701E-2</v>
          </cell>
          <cell r="I46">
            <v>27677.878819999998</v>
          </cell>
          <cell r="J46">
            <v>3.316708713251873E-2</v>
          </cell>
          <cell r="K46">
            <v>73615.280742000003</v>
          </cell>
          <cell r="L46">
            <v>3.8250176052486394E-2</v>
          </cell>
          <cell r="M46">
            <v>101293.159562</v>
          </cell>
          <cell r="N46">
            <v>3.6712764468709837E-2</v>
          </cell>
          <cell r="O46">
            <v>17776.513760000002</v>
          </cell>
          <cell r="P46">
            <v>1.9443060573889562E-2</v>
          </cell>
          <cell r="Q46">
            <v>46456.883783898753</v>
          </cell>
          <cell r="R46">
            <v>2.3972080229385989E-2</v>
          </cell>
          <cell r="S46">
            <v>64233.397543898762</v>
          </cell>
          <cell r="T46">
            <v>2.2520304492832564E-2</v>
          </cell>
        </row>
        <row r="47">
          <cell r="B47" t="str">
            <v>Sao Tome &amp; Principe</v>
          </cell>
          <cell r="D47">
            <v>0</v>
          </cell>
          <cell r="F47">
            <v>0</v>
          </cell>
          <cell r="H47">
            <v>0</v>
          </cell>
          <cell r="J47">
            <v>0</v>
          </cell>
          <cell r="L47">
            <v>0</v>
          </cell>
          <cell r="N47">
            <v>0</v>
          </cell>
          <cell r="P47">
            <v>0</v>
          </cell>
          <cell r="Q47">
            <v>58.440660000000001</v>
          </cell>
          <cell r="R47">
            <v>3.0155793416858806E-5</v>
          </cell>
          <cell r="S47">
            <v>58.440660000000001</v>
          </cell>
          <cell r="T47">
            <v>2.0489363917931359E-5</v>
          </cell>
        </row>
        <row r="48">
          <cell r="B48" t="str">
            <v>Senegal</v>
          </cell>
          <cell r="C48">
            <v>2060.24377</v>
          </cell>
          <cell r="D48">
            <v>4.2712977695042939E-3</v>
          </cell>
          <cell r="E48">
            <v>1145.0397910000002</v>
          </cell>
          <cell r="F48">
            <v>6.7813753776933914E-4</v>
          </cell>
          <cell r="G48">
            <v>3205.2835610000002</v>
          </cell>
          <cell r="H48">
            <v>1.476508930540449E-3</v>
          </cell>
          <cell r="J48">
            <v>0</v>
          </cell>
          <cell r="K48">
            <v>1090.5897600000001</v>
          </cell>
          <cell r="L48">
            <v>5.666656419777657E-4</v>
          </cell>
          <cell r="M48">
            <v>1090.5897600000001</v>
          </cell>
          <cell r="N48">
            <v>3.9527412476811721E-4</v>
          </cell>
          <cell r="P48">
            <v>0</v>
          </cell>
          <cell r="Q48">
            <v>1619.7373945317163</v>
          </cell>
          <cell r="R48">
            <v>8.3579593829124393E-4</v>
          </cell>
          <cell r="S48">
            <v>1619.7373945317163</v>
          </cell>
          <cell r="T48">
            <v>5.6788182967205199E-4</v>
          </cell>
        </row>
        <row r="49">
          <cell r="B49" t="str">
            <v>Seychelles</v>
          </cell>
          <cell r="D49">
            <v>0</v>
          </cell>
          <cell r="E49">
            <v>1142.8827509999999</v>
          </cell>
          <cell r="F49">
            <v>6.7686005395963434E-4</v>
          </cell>
          <cell r="G49">
            <v>1142.8827509999999</v>
          </cell>
          <cell r="H49">
            <v>5.2646717717719465E-4</v>
          </cell>
          <cell r="I49">
            <v>7.0720000000000001</v>
          </cell>
          <cell r="J49">
            <v>8.4745526102846234E-6</v>
          </cell>
          <cell r="K49">
            <v>316.55815199999995</v>
          </cell>
          <cell r="L49">
            <v>1.6448222329391312E-4</v>
          </cell>
          <cell r="M49">
            <v>323.63015200000001</v>
          </cell>
          <cell r="N49">
            <v>1.1729674142582516E-4</v>
          </cell>
          <cell r="P49">
            <v>0</v>
          </cell>
          <cell r="Q49">
            <v>122.43240999999999</v>
          </cell>
          <cell r="R49">
            <v>6.3175988489660409E-5</v>
          </cell>
          <cell r="S49">
            <v>122.43240999999999</v>
          </cell>
          <cell r="T49">
            <v>4.2924946498540207E-5</v>
          </cell>
        </row>
        <row r="50">
          <cell r="B50" t="str">
            <v>Sierra Leone</v>
          </cell>
          <cell r="C50">
            <v>17691.791770000003</v>
          </cell>
          <cell r="D50">
            <v>3.6678626008288064E-2</v>
          </cell>
          <cell r="E50">
            <v>45120.144979999997</v>
          </cell>
          <cell r="F50">
            <v>2.6721922033653412E-2</v>
          </cell>
          <cell r="G50">
            <v>62811.936750000015</v>
          </cell>
          <cell r="H50">
            <v>2.8934221821854237E-2</v>
          </cell>
          <cell r="I50">
            <v>27957.227880000006</v>
          </cell>
          <cell r="J50">
            <v>3.3501838024148203E-2</v>
          </cell>
          <cell r="K50">
            <v>189749.769768</v>
          </cell>
          <cell r="L50">
            <v>9.8593145694598261E-2</v>
          </cell>
          <cell r="M50">
            <v>217706.99764799996</v>
          </cell>
          <cell r="N50">
            <v>7.8905878367322768E-2</v>
          </cell>
          <cell r="O50">
            <v>63927.421749999987</v>
          </cell>
          <cell r="P50">
            <v>6.9920612680235375E-2</v>
          </cell>
          <cell r="Q50">
            <v>88799.366534095199</v>
          </cell>
          <cell r="R50">
            <v>4.5821100458997212E-2</v>
          </cell>
          <cell r="S50">
            <v>152726.78828409518</v>
          </cell>
          <cell r="T50">
            <v>5.3546191045236002E-2</v>
          </cell>
        </row>
        <row r="51">
          <cell r="B51" t="str">
            <v>Somalia</v>
          </cell>
          <cell r="C51">
            <v>43028.541000000005</v>
          </cell>
          <cell r="D51">
            <v>8.9206779253274526E-2</v>
          </cell>
          <cell r="E51">
            <v>46725.45156300001</v>
          </cell>
          <cell r="F51">
            <v>2.7672647643468086E-2</v>
          </cell>
          <cell r="G51">
            <v>89753.992563000022</v>
          </cell>
          <cell r="H51">
            <v>4.1345038293456184E-2</v>
          </cell>
          <cell r="I51">
            <v>41787.715540000005</v>
          </cell>
          <cell r="J51">
            <v>5.0075253649227713E-2</v>
          </cell>
          <cell r="K51">
            <v>80040.697155999995</v>
          </cell>
          <cell r="L51">
            <v>4.1588794156890548E-2</v>
          </cell>
          <cell r="M51">
            <v>121828.41269599998</v>
          </cell>
          <cell r="N51">
            <v>4.4155576153860426E-2</v>
          </cell>
          <cell r="O51">
            <v>57614.085709999999</v>
          </cell>
          <cell r="P51">
            <v>6.301540186633281E-2</v>
          </cell>
          <cell r="Q51">
            <v>94101.134623173712</v>
          </cell>
          <cell r="R51">
            <v>4.8556850247557876E-2</v>
          </cell>
          <cell r="S51">
            <v>151715.22033317373</v>
          </cell>
          <cell r="T51">
            <v>5.3191534135575064E-2</v>
          </cell>
        </row>
        <row r="52">
          <cell r="B52" t="str">
            <v>South Africa</v>
          </cell>
          <cell r="C52">
            <v>-33661.234710000004</v>
          </cell>
          <cell r="D52">
            <v>-6.9786478099911231E-2</v>
          </cell>
          <cell r="E52">
            <v>19699.161998000007</v>
          </cell>
          <cell r="F52">
            <v>1.1666617455954469E-2</v>
          </cell>
          <cell r="G52">
            <v>-13962.072711999999</v>
          </cell>
          <cell r="H52">
            <v>-6.4316072683726936E-3</v>
          </cell>
          <cell r="I52">
            <v>7.5369999999999999</v>
          </cell>
          <cell r="J52">
            <v>9.031773617606789E-6</v>
          </cell>
          <cell r="K52">
            <v>19087.716840999994</v>
          </cell>
          <cell r="L52">
            <v>9.9178937069747224E-3</v>
          </cell>
          <cell r="M52">
            <v>19095.253841000002</v>
          </cell>
          <cell r="N52">
            <v>6.9208973218548306E-3</v>
          </cell>
          <cell r="P52">
            <v>0</v>
          </cell>
          <cell r="Q52">
            <v>12286.280631491853</v>
          </cell>
          <cell r="R52">
            <v>6.3398076028713893E-3</v>
          </cell>
          <cell r="S52">
            <v>12286.280631491853</v>
          </cell>
          <cell r="T52">
            <v>4.3075843951192218E-3</v>
          </cell>
        </row>
        <row r="53">
          <cell r="B53" t="str">
            <v>South of Sahara, regional</v>
          </cell>
          <cell r="C53">
            <v>29958.724279999995</v>
          </cell>
          <cell r="D53">
            <v>6.2110432783572075E-2</v>
          </cell>
          <cell r="E53">
            <v>31718.107422000005</v>
          </cell>
          <cell r="F53">
            <v>1.8784709002185655E-2</v>
          </cell>
          <cell r="G53">
            <v>61676.831701999981</v>
          </cell>
          <cell r="H53">
            <v>2.8411337431572488E-2</v>
          </cell>
          <cell r="I53">
            <v>64596.207909999997</v>
          </cell>
          <cell r="J53">
            <v>7.7407234496348801E-2</v>
          </cell>
          <cell r="K53">
            <v>34841.60061999999</v>
          </cell>
          <cell r="L53">
            <v>1.8103542419896933E-2</v>
          </cell>
          <cell r="M53">
            <v>99437.80852999998</v>
          </cell>
          <cell r="N53">
            <v>3.6040309727055714E-2</v>
          </cell>
          <cell r="O53">
            <v>89574.16399999999</v>
          </cell>
          <cell r="P53">
            <v>9.7971735066882837E-2</v>
          </cell>
          <cell r="Q53">
            <v>64714.97940547239</v>
          </cell>
          <cell r="R53">
            <v>3.3393386555314354E-2</v>
          </cell>
          <cell r="S53">
            <v>154289.14340547242</v>
          </cell>
          <cell r="T53">
            <v>5.4093954582659129E-2</v>
          </cell>
        </row>
        <row r="54">
          <cell r="B54" t="str">
            <v>South Sudan</v>
          </cell>
          <cell r="C54">
            <v>50470.308000000005</v>
          </cell>
          <cell r="D54">
            <v>0.10463505199027724</v>
          </cell>
          <cell r="E54">
            <v>58041.717968000019</v>
          </cell>
          <cell r="F54">
            <v>3.4374585075639466E-2</v>
          </cell>
          <cell r="G54">
            <v>108512.02596800003</v>
          </cell>
          <cell r="H54">
            <v>4.9985897460754852E-2</v>
          </cell>
          <cell r="I54">
            <v>118984.21401999998</v>
          </cell>
          <cell r="J54">
            <v>0.14258172815410849</v>
          </cell>
          <cell r="K54">
            <v>89009.033174000011</v>
          </cell>
          <cell r="L54">
            <v>4.6248702101663743E-2</v>
          </cell>
          <cell r="M54">
            <v>207993.247194</v>
          </cell>
          <cell r="N54">
            <v>7.5385219775295692E-2</v>
          </cell>
          <cell r="O54">
            <v>86879.163540000009</v>
          </cell>
          <cell r="P54">
            <v>9.5024078518592348E-2</v>
          </cell>
          <cell r="Q54">
            <v>74014.060875614887</v>
          </cell>
          <cell r="R54">
            <v>3.8191778287717047E-2</v>
          </cell>
          <cell r="S54">
            <v>160893.22441561491</v>
          </cell>
          <cell r="T54">
            <v>5.6409353128129169E-2</v>
          </cell>
        </row>
        <row r="55">
          <cell r="B55" t="str">
            <v>St. Helena</v>
          </cell>
          <cell r="D55">
            <v>0</v>
          </cell>
          <cell r="E55">
            <v>106156.10106700004</v>
          </cell>
          <cell r="F55">
            <v>6.2869812527561769E-2</v>
          </cell>
          <cell r="G55">
            <v>106156.10106700004</v>
          </cell>
          <cell r="H55">
            <v>4.8900644287421302E-2</v>
          </cell>
          <cell r="J55">
            <v>0</v>
          </cell>
          <cell r="K55">
            <v>53476.241499999989</v>
          </cell>
          <cell r="L55">
            <v>2.7786019850539887E-2</v>
          </cell>
          <cell r="M55">
            <v>53476.241499999989</v>
          </cell>
          <cell r="N55">
            <v>1.9381966831231719E-2</v>
          </cell>
          <cell r="P55">
            <v>0</v>
          </cell>
          <cell r="Q55">
            <v>74969.533580000018</v>
          </cell>
          <cell r="R55">
            <v>3.8684808953162737E-2</v>
          </cell>
          <cell r="S55">
            <v>74969.533580000018</v>
          </cell>
          <cell r="T55">
            <v>2.6284406375256471E-2</v>
          </cell>
        </row>
        <row r="56">
          <cell r="B56" t="str">
            <v>Sudan</v>
          </cell>
          <cell r="C56">
            <v>31679.14847</v>
          </cell>
          <cell r="D56">
            <v>6.5677216536228808E-2</v>
          </cell>
          <cell r="E56">
            <v>20079.015782999999</v>
          </cell>
          <cell r="F56">
            <v>1.1891581786885968E-2</v>
          </cell>
          <cell r="G56">
            <v>51758.164252999981</v>
          </cell>
          <cell r="H56">
            <v>2.3842318563569331E-2</v>
          </cell>
          <cell r="I56">
            <v>36658.789219999999</v>
          </cell>
          <cell r="J56">
            <v>4.3929134314794227E-2</v>
          </cell>
          <cell r="K56">
            <v>17941.827058999999</v>
          </cell>
          <cell r="L56">
            <v>9.3224944168211182E-3</v>
          </cell>
          <cell r="M56">
            <v>54600.616279000009</v>
          </cell>
          <cell r="N56">
            <v>1.9789486022206496E-2</v>
          </cell>
          <cell r="O56">
            <v>47504.424760000016</v>
          </cell>
          <cell r="P56">
            <v>5.1957960970658815E-2</v>
          </cell>
          <cell r="Q56">
            <v>17448.296511049033</v>
          </cell>
          <cell r="R56">
            <v>9.0034442640328297E-3</v>
          </cell>
          <cell r="S56">
            <v>64952.721271049006</v>
          </cell>
          <cell r="T56">
            <v>2.2772500234981678E-2</v>
          </cell>
        </row>
        <row r="57">
          <cell r="B57" t="str">
            <v>Swaziland</v>
          </cell>
          <cell r="C57">
            <v>4780.4392799999996</v>
          </cell>
          <cell r="D57">
            <v>9.9108076098755604E-3</v>
          </cell>
          <cell r="E57">
            <v>53.718297999999997</v>
          </cell>
          <cell r="F57">
            <v>3.1814085960336387E-5</v>
          </cell>
          <cell r="G57">
            <v>4834.1575780000003</v>
          </cell>
          <cell r="H57">
            <v>2.2268472351101259E-3</v>
          </cell>
          <cell r="J57">
            <v>0</v>
          </cell>
          <cell r="K57">
            <v>169.05994699999999</v>
          </cell>
          <cell r="L57">
            <v>8.7842804795344899E-5</v>
          </cell>
          <cell r="M57">
            <v>169.05994699999999</v>
          </cell>
          <cell r="N57">
            <v>6.1274206887628648E-5</v>
          </cell>
          <cell r="P57">
            <v>0</v>
          </cell>
          <cell r="Q57">
            <v>4.3854499999999996</v>
          </cell>
          <cell r="R57">
            <v>2.2629231812228583E-6</v>
          </cell>
          <cell r="S57">
            <v>4.3854499999999996</v>
          </cell>
          <cell r="T57">
            <v>1.5375439119594487E-6</v>
          </cell>
        </row>
        <row r="58">
          <cell r="B58" t="str">
            <v>Tanzania</v>
          </cell>
          <cell r="C58">
            <v>9159.7923500000015</v>
          </cell>
          <cell r="D58">
            <v>1.8990083214122523E-2</v>
          </cell>
          <cell r="E58">
            <v>147943.94154499998</v>
          </cell>
          <cell r="F58">
            <v>8.7618212952756083E-2</v>
          </cell>
          <cell r="G58">
            <v>157103.73389500007</v>
          </cell>
          <cell r="H58">
            <v>7.2369592799723548E-2</v>
          </cell>
          <cell r="I58">
            <v>18930.576840000005</v>
          </cell>
          <cell r="J58">
            <v>2.2684978701020316E-2</v>
          </cell>
          <cell r="K58">
            <v>185915.86416000006</v>
          </cell>
          <cell r="L58">
            <v>9.6601065205377964E-2</v>
          </cell>
          <cell r="M58">
            <v>204846.44100000002</v>
          </cell>
          <cell r="N58">
            <v>7.4244689110356907E-2</v>
          </cell>
          <cell r="O58">
            <v>19834</v>
          </cell>
          <cell r="P58">
            <v>2.1693435992509565E-2</v>
          </cell>
          <cell r="Q58">
            <v>166375.48753096012</v>
          </cell>
          <cell r="R58">
            <v>8.5850926933624658E-2</v>
          </cell>
          <cell r="S58">
            <v>186209.48753096003</v>
          </cell>
          <cell r="T58">
            <v>6.5285264659799225E-2</v>
          </cell>
        </row>
        <row r="59">
          <cell r="B59" t="str">
            <v>Togo</v>
          </cell>
          <cell r="C59">
            <v>27.988140000000001</v>
          </cell>
          <cell r="D59">
            <v>5.8025017085514075E-5</v>
          </cell>
          <cell r="E59">
            <v>5.4314049999999998</v>
          </cell>
          <cell r="F59">
            <v>3.2166913693989491E-6</v>
          </cell>
          <cell r="G59">
            <v>33.419544999999999</v>
          </cell>
          <cell r="H59">
            <v>1.5394661878746152E-5</v>
          </cell>
          <cell r="J59">
            <v>0</v>
          </cell>
          <cell r="K59">
            <v>33.963340000000002</v>
          </cell>
          <cell r="L59">
            <v>1.7647202065063523E-5</v>
          </cell>
          <cell r="M59">
            <v>33.963340000000002</v>
          </cell>
          <cell r="N59">
            <v>1.2309696996148197E-5</v>
          </cell>
          <cell r="P59">
            <v>0</v>
          </cell>
          <cell r="R59">
            <v>0</v>
          </cell>
          <cell r="T59">
            <v>0</v>
          </cell>
        </row>
        <row r="60">
          <cell r="B60" t="str">
            <v>Tunisia</v>
          </cell>
          <cell r="C60">
            <v>2075.9713999999999</v>
          </cell>
          <cell r="D60">
            <v>4.3039042949634581E-3</v>
          </cell>
          <cell r="E60">
            <v>5026.643223</v>
          </cell>
          <cell r="F60">
            <v>2.9769755472979493E-3</v>
          </cell>
          <cell r="G60">
            <v>7102.6146230000022</v>
          </cell>
          <cell r="H60">
            <v>3.2718084754332559E-3</v>
          </cell>
          <cell r="I60">
            <v>599.25100000000009</v>
          </cell>
          <cell r="J60">
            <v>7.1809730292218214E-4</v>
          </cell>
          <cell r="K60">
            <v>5709.2184220000008</v>
          </cell>
          <cell r="L60">
            <v>2.9664847781936971E-3</v>
          </cell>
          <cell r="M60">
            <v>6308.4694219999992</v>
          </cell>
          <cell r="N60">
            <v>2.286446123799548E-3</v>
          </cell>
          <cell r="O60">
            <v>3360.73</v>
          </cell>
          <cell r="P60">
            <v>3.6757981820664852E-3</v>
          </cell>
          <cell r="Q60">
            <v>6477.4078304670702</v>
          </cell>
          <cell r="R60">
            <v>3.3423882004807704E-3</v>
          </cell>
          <cell r="S60">
            <v>9838.1378304670689</v>
          </cell>
          <cell r="T60">
            <v>3.4492626586217108E-3</v>
          </cell>
        </row>
        <row r="61">
          <cell r="B61" t="str">
            <v>Uganda</v>
          </cell>
          <cell r="C61">
            <v>15490.077300000003</v>
          </cell>
          <cell r="D61">
            <v>3.2114031157069879E-2</v>
          </cell>
          <cell r="E61">
            <v>78015.16371800004</v>
          </cell>
          <cell r="F61">
            <v>4.6203644142526062E-2</v>
          </cell>
          <cell r="G61">
            <v>93505.241017999972</v>
          </cell>
          <cell r="H61">
            <v>4.307304511066129E-2</v>
          </cell>
          <cell r="I61">
            <v>44818.481</v>
          </cell>
          <cell r="J61">
            <v>5.3707094902084529E-2</v>
          </cell>
          <cell r="K61">
            <v>78529.879579999979</v>
          </cell>
          <cell r="L61">
            <v>4.0803779990229619E-2</v>
          </cell>
          <cell r="M61">
            <v>123348.36057999996</v>
          </cell>
          <cell r="N61">
            <v>4.4706467141083006E-2</v>
          </cell>
          <cell r="O61">
            <v>42807.990040000004</v>
          </cell>
          <cell r="P61">
            <v>4.6821235852613038E-2</v>
          </cell>
          <cell r="Q61">
            <v>68091.154045408795</v>
          </cell>
          <cell r="R61">
            <v>3.5135516520669985E-2</v>
          </cell>
          <cell r="S61">
            <v>110899.14408540871</v>
          </cell>
          <cell r="T61">
            <v>3.8881369946079401E-2</v>
          </cell>
        </row>
        <row r="62">
          <cell r="B62" t="str">
            <v>Zambia</v>
          </cell>
          <cell r="C62">
            <v>582.17413999999997</v>
          </cell>
          <cell r="D62">
            <v>1.2069635359921902E-3</v>
          </cell>
          <cell r="E62">
            <v>52595.290845000003</v>
          </cell>
          <cell r="F62">
            <v>3.1148997014978461E-2</v>
          </cell>
          <cell r="G62">
            <v>53177.464984999991</v>
          </cell>
          <cell r="H62">
            <v>2.4496117257519146E-2</v>
          </cell>
          <cell r="I62">
            <v>7345.0721600000006</v>
          </cell>
          <cell r="J62">
            <v>8.8017817373100844E-3</v>
          </cell>
          <cell r="K62">
            <v>43148.150776999995</v>
          </cell>
          <cell r="L62">
            <v>2.2419589342377592E-2</v>
          </cell>
          <cell r="M62">
            <v>50493.222936999999</v>
          </cell>
          <cell r="N62">
            <v>1.8300799471236636E-2</v>
          </cell>
          <cell r="O62">
            <v>8174.0174400000005</v>
          </cell>
          <cell r="P62">
            <v>8.9403309537308111E-3</v>
          </cell>
          <cell r="Q62">
            <v>49668.605311855892</v>
          </cell>
          <cell r="R62">
            <v>2.5629351227173379E-2</v>
          </cell>
          <cell r="S62">
            <v>57842.622751855895</v>
          </cell>
          <cell r="T62">
            <v>2.027969135753073E-2</v>
          </cell>
        </row>
        <row r="63">
          <cell r="B63" t="str">
            <v>Zimbabwe</v>
          </cell>
          <cell r="C63">
            <v>31113.200929999999</v>
          </cell>
          <cell r="D63">
            <v>6.4503893990393149E-2</v>
          </cell>
          <cell r="E63">
            <v>107717.489424</v>
          </cell>
          <cell r="F63">
            <v>6.3794528038970288E-2</v>
          </cell>
          <cell r="G63">
            <v>138830.69035400002</v>
          </cell>
          <cell r="H63">
            <v>6.3952143465529979E-2</v>
          </cell>
          <cell r="I63">
            <v>49007.26453</v>
          </cell>
          <cell r="J63">
            <v>5.872661786561377E-2</v>
          </cell>
          <cell r="K63">
            <v>43888.459958000007</v>
          </cell>
          <cell r="L63">
            <v>2.2804250736331452E-2</v>
          </cell>
          <cell r="M63">
            <v>92895.724488000007</v>
          </cell>
          <cell r="N63">
            <v>3.3669192154980758E-2</v>
          </cell>
          <cell r="O63">
            <v>48959.144279999986</v>
          </cell>
          <cell r="P63">
            <v>5.354906033509229E-2</v>
          </cell>
          <cell r="Q63">
            <v>50783.849791594504</v>
          </cell>
          <cell r="R63">
            <v>2.6204825257416874E-2</v>
          </cell>
          <cell r="S63">
            <v>99742.99407159457</v>
          </cell>
          <cell r="T63">
            <v>3.4970010670601105E-2</v>
          </cell>
        </row>
        <row r="64">
          <cell r="B64" t="str">
            <v>Africa Total</v>
          </cell>
          <cell r="C64">
            <v>482346.08804599958</v>
          </cell>
          <cell r="D64">
            <v>1</v>
          </cell>
          <cell r="E64">
            <v>1688506.7220530014</v>
          </cell>
          <cell r="F64">
            <v>1</v>
          </cell>
          <cell r="G64">
            <v>2170852.8100989978</v>
          </cell>
          <cell r="H64">
            <v>1</v>
          </cell>
          <cell r="I64">
            <v>834498.32990799996</v>
          </cell>
          <cell r="J64">
            <v>1</v>
          </cell>
          <cell r="K64">
            <v>1924573.6448633876</v>
          </cell>
          <cell r="L64">
            <v>1</v>
          </cell>
          <cell r="M64">
            <v>2759071.9747713855</v>
          </cell>
          <cell r="N64">
            <v>1</v>
          </cell>
          <cell r="O64">
            <v>914285.77782000042</v>
          </cell>
          <cell r="P64">
            <v>1</v>
          </cell>
          <cell r="Q64">
            <v>1937957.9635708854</v>
          </cell>
          <cell r="R64">
            <v>1</v>
          </cell>
          <cell r="S64">
            <v>2852243.7413908876</v>
          </cell>
          <cell r="T64">
            <v>1</v>
          </cell>
        </row>
      </sheetData>
      <sheetData sheetId="69"/>
      <sheetData sheetId="70">
        <row r="7">
          <cell r="B7" t="str">
            <v>Afghanistan</v>
          </cell>
          <cell r="C7">
            <v>103693.57426299999</v>
          </cell>
          <cell r="D7">
            <v>0.23019643276203838</v>
          </cell>
          <cell r="E7">
            <v>170107.58014300003</v>
          </cell>
          <cell r="F7">
            <v>0.18454976149751454</v>
          </cell>
          <cell r="G7">
            <v>273801.1544060001</v>
          </cell>
          <cell r="H7">
            <v>0.19953434785480481</v>
          </cell>
          <cell r="I7">
            <v>216813.41121999998</v>
          </cell>
          <cell r="J7">
            <v>0.27298276039951802</v>
          </cell>
          <cell r="K7">
            <v>83114.144468000028</v>
          </cell>
          <cell r="L7">
            <v>6.4419915319054374E-2</v>
          </cell>
          <cell r="M7">
            <v>299927.55568799999</v>
          </cell>
          <cell r="N7">
            <v>0.14388935937006919</v>
          </cell>
          <cell r="O7">
            <v>175300.17813000001</v>
          </cell>
          <cell r="P7">
            <v>0.20216611054604056</v>
          </cell>
          <cell r="Q7">
            <v>60017.83729595154</v>
          </cell>
          <cell r="R7">
            <v>4.0754008639593373E-2</v>
          </cell>
          <cell r="S7">
            <v>235318.01542595142</v>
          </cell>
          <cell r="T7">
            <v>0.10057206065584272</v>
          </cell>
        </row>
        <row r="8">
          <cell r="B8" t="str">
            <v>Armenia</v>
          </cell>
          <cell r="D8">
            <v>0</v>
          </cell>
          <cell r="E8">
            <v>832.15423999999985</v>
          </cell>
          <cell r="F8">
            <v>9.028043688120446E-4</v>
          </cell>
          <cell r="G8">
            <v>832.15423999999985</v>
          </cell>
          <cell r="H8">
            <v>6.0643774111630269E-4</v>
          </cell>
          <cell r="J8">
            <v>0</v>
          </cell>
          <cell r="K8">
            <v>1187.8566469999998</v>
          </cell>
          <cell r="L8">
            <v>9.206811319627746E-4</v>
          </cell>
          <cell r="M8">
            <v>1187.8566469999998</v>
          </cell>
          <cell r="N8">
            <v>5.6987071950837377E-4</v>
          </cell>
          <cell r="P8">
            <v>0</v>
          </cell>
          <cell r="Q8">
            <v>438.31988737461091</v>
          </cell>
          <cell r="R8">
            <v>2.9763305846702744E-4</v>
          </cell>
          <cell r="S8">
            <v>438.31988737461091</v>
          </cell>
          <cell r="T8">
            <v>1.8733259423383685E-4</v>
          </cell>
        </row>
        <row r="9">
          <cell r="B9" t="str">
            <v>Asia, regional</v>
          </cell>
          <cell r="C9">
            <v>10070.325279999999</v>
          </cell>
          <cell r="D9">
            <v>2.2355801434038713E-2</v>
          </cell>
          <cell r="E9">
            <v>9896.8335170000009</v>
          </cell>
          <cell r="F9">
            <v>1.0737077463611884E-2</v>
          </cell>
          <cell r="G9">
            <v>19967.158796999996</v>
          </cell>
          <cell r="H9">
            <v>1.4551195073359467E-2</v>
          </cell>
          <cell r="I9">
            <v>22506.462899999999</v>
          </cell>
          <cell r="J9">
            <v>2.8337160209324721E-2</v>
          </cell>
          <cell r="K9">
            <v>42009.096666692312</v>
          </cell>
          <cell r="L9">
            <v>3.2560311692075676E-2</v>
          </cell>
          <cell r="M9">
            <v>64515.559566692275</v>
          </cell>
          <cell r="N9">
            <v>3.0951149233882494E-2</v>
          </cell>
          <cell r="O9">
            <v>15967.675509999997</v>
          </cell>
          <cell r="P9">
            <v>1.8414829276009268E-2</v>
          </cell>
          <cell r="Q9">
            <v>52714.017217168781</v>
          </cell>
          <cell r="R9">
            <v>3.579448393821219E-2</v>
          </cell>
          <cell r="S9">
            <v>68681.692727168789</v>
          </cell>
          <cell r="T9">
            <v>2.9353720982218515E-2</v>
          </cell>
        </row>
        <row r="10">
          <cell r="B10" t="str">
            <v>Azerbaijan</v>
          </cell>
          <cell r="D10">
            <v>0</v>
          </cell>
          <cell r="E10">
            <v>1335.3178619999999</v>
          </cell>
          <cell r="F10">
            <v>1.4486867237092477E-3</v>
          </cell>
          <cell r="G10">
            <v>1335.3178619999999</v>
          </cell>
          <cell r="H10">
            <v>9.7312145871362836E-4</v>
          </cell>
          <cell r="J10">
            <v>0</v>
          </cell>
          <cell r="K10">
            <v>2444.6071649999999</v>
          </cell>
          <cell r="L10">
            <v>1.8947603631808525E-3</v>
          </cell>
          <cell r="M10">
            <v>2444.6071649999999</v>
          </cell>
          <cell r="N10">
            <v>1.1727930702347419E-3</v>
          </cell>
          <cell r="P10">
            <v>0</v>
          </cell>
          <cell r="Q10">
            <v>1008.3323161362139</v>
          </cell>
          <cell r="R10">
            <v>6.8468951523130591E-4</v>
          </cell>
          <cell r="S10">
            <v>1008.3323161362139</v>
          </cell>
          <cell r="T10">
            <v>4.3094898057904473E-4</v>
          </cell>
        </row>
        <row r="11">
          <cell r="B11" t="str">
            <v>Bangladesh</v>
          </cell>
          <cell r="C11">
            <v>51237.513269999996</v>
          </cell>
          <cell r="D11">
            <v>0.11374564781069749</v>
          </cell>
          <cell r="E11">
            <v>144882.26790000001</v>
          </cell>
          <cell r="F11">
            <v>0.15718281315674976</v>
          </cell>
          <cell r="G11">
            <v>196119.78116999989</v>
          </cell>
          <cell r="H11">
            <v>0.14292354874134672</v>
          </cell>
          <cell r="I11">
            <v>30000.441270000003</v>
          </cell>
          <cell r="J11">
            <v>3.777258622981701E-2</v>
          </cell>
          <cell r="K11">
            <v>133696.155784</v>
          </cell>
          <cell r="L11">
            <v>0.10362490150403192</v>
          </cell>
          <cell r="M11">
            <v>163696.59705399993</v>
          </cell>
          <cell r="N11">
            <v>7.8532959157853077E-2</v>
          </cell>
          <cell r="O11">
            <v>-974.32713999999987</v>
          </cell>
          <cell r="P11">
            <v>-1.1236493333576254E-3</v>
          </cell>
          <cell r="Q11">
            <v>149514.35804877998</v>
          </cell>
          <cell r="R11">
            <v>0.10152497514391869</v>
          </cell>
          <cell r="S11">
            <v>148540.03090877994</v>
          </cell>
          <cell r="T11">
            <v>6.3484204434315752E-2</v>
          </cell>
        </row>
        <row r="12">
          <cell r="B12" t="str">
            <v>Bhutan</v>
          </cell>
          <cell r="D12">
            <v>0</v>
          </cell>
          <cell r="E12">
            <v>7.3984579999999998</v>
          </cell>
          <cell r="F12">
            <v>8.0265891631729507E-6</v>
          </cell>
          <cell r="G12">
            <v>7.3984579999999998</v>
          </cell>
          <cell r="H12">
            <v>5.3916737325809202E-6</v>
          </cell>
          <cell r="J12">
            <v>0</v>
          </cell>
          <cell r="K12">
            <v>75.675837999999999</v>
          </cell>
          <cell r="L12">
            <v>5.8654650262753106E-5</v>
          </cell>
          <cell r="M12">
            <v>75.675837999999999</v>
          </cell>
          <cell r="N12">
            <v>3.6305259863953217E-5</v>
          </cell>
          <cell r="P12">
            <v>0</v>
          </cell>
          <cell r="Q12">
            <v>61.64461</v>
          </cell>
          <cell r="R12">
            <v>4.1858638726621139E-5</v>
          </cell>
          <cell r="S12">
            <v>61.64461</v>
          </cell>
          <cell r="T12">
            <v>2.6346157325879132E-5</v>
          </cell>
        </row>
        <row r="13">
          <cell r="B13" t="str">
            <v>Cambodia</v>
          </cell>
          <cell r="C13">
            <v>11642.840399999999</v>
          </cell>
          <cell r="D13">
            <v>2.5846734923998787E-2</v>
          </cell>
          <cell r="E13">
            <v>2930.9739160000004</v>
          </cell>
          <cell r="F13">
            <v>3.179814425074548E-3</v>
          </cell>
          <cell r="G13">
            <v>14573.814315999995</v>
          </cell>
          <cell r="H13">
            <v>1.062076068162973E-2</v>
          </cell>
          <cell r="J13">
            <v>0</v>
          </cell>
          <cell r="K13">
            <v>2779.8433490000007</v>
          </cell>
          <cell r="L13">
            <v>2.154594435027404E-3</v>
          </cell>
          <cell r="M13">
            <v>2779.8433490000007</v>
          </cell>
          <cell r="N13">
            <v>1.3336216397964041E-3</v>
          </cell>
          <cell r="P13">
            <v>0</v>
          </cell>
          <cell r="Q13">
            <v>2045.4588775759585</v>
          </cell>
          <cell r="R13">
            <v>1.3889312331866815E-3</v>
          </cell>
          <cell r="S13">
            <v>2045.4588775759585</v>
          </cell>
          <cell r="T13">
            <v>8.7420427174788424E-4</v>
          </cell>
        </row>
        <row r="14">
          <cell r="B14" t="str">
            <v>China</v>
          </cell>
          <cell r="C14">
            <v>4888.5817600000009</v>
          </cell>
          <cell r="D14">
            <v>1.085249583125914E-2</v>
          </cell>
          <cell r="E14">
            <v>22297.98318700002</v>
          </cell>
          <cell r="F14">
            <v>2.4191088225328446E-2</v>
          </cell>
          <cell r="G14">
            <v>27186.564946999973</v>
          </cell>
          <cell r="H14">
            <v>1.9812383621539104E-2</v>
          </cell>
          <cell r="I14">
            <v>14.94</v>
          </cell>
          <cell r="J14">
            <v>1.8810471259227115E-5</v>
          </cell>
          <cell r="K14">
            <v>44626.075385000011</v>
          </cell>
          <cell r="L14">
            <v>3.4588673392773404E-2</v>
          </cell>
          <cell r="M14">
            <v>44641.015385000021</v>
          </cell>
          <cell r="N14">
            <v>2.1416395338009462E-2</v>
          </cell>
          <cell r="O14">
            <v>31.58595</v>
          </cell>
          <cell r="P14">
            <v>3.6426709473542218E-5</v>
          </cell>
          <cell r="Q14">
            <v>46870.388324989188</v>
          </cell>
          <cell r="R14">
            <v>3.1826475208005439E-2</v>
          </cell>
          <cell r="S14">
            <v>46901.974274989254</v>
          </cell>
          <cell r="T14">
            <v>2.0045333941494686E-2</v>
          </cell>
        </row>
        <row r="15">
          <cell r="B15" t="str">
            <v>Georgia</v>
          </cell>
          <cell r="C15">
            <v>1035.548</v>
          </cell>
          <cell r="D15">
            <v>2.2988835831741798E-3</v>
          </cell>
          <cell r="E15">
            <v>3239.4566040000009</v>
          </cell>
          <cell r="F15">
            <v>3.5144873799696445E-3</v>
          </cell>
          <cell r="G15">
            <v>4275.0046039999988</v>
          </cell>
          <cell r="H15">
            <v>3.115437031615141E-3</v>
          </cell>
          <cell r="J15">
            <v>0</v>
          </cell>
          <cell r="K15">
            <v>2853.9378139999994</v>
          </cell>
          <cell r="L15">
            <v>2.2120233984302372E-3</v>
          </cell>
          <cell r="M15">
            <v>2853.9378139999994</v>
          </cell>
          <cell r="N15">
            <v>1.3691682406322683E-3</v>
          </cell>
          <cell r="P15">
            <v>0</v>
          </cell>
          <cell r="Q15">
            <v>761.83869158674383</v>
          </cell>
          <cell r="R15">
            <v>5.1731255269667946E-4</v>
          </cell>
          <cell r="S15">
            <v>761.83869158674383</v>
          </cell>
          <cell r="T15">
            <v>3.2560060036856855E-4</v>
          </cell>
        </row>
        <row r="16">
          <cell r="B16" t="str">
            <v>India</v>
          </cell>
          <cell r="C16">
            <v>80210.944318999973</v>
          </cell>
          <cell r="D16">
            <v>0.17806574208616816</v>
          </cell>
          <cell r="E16">
            <v>211580.44031599991</v>
          </cell>
          <cell r="F16">
            <v>0.22954367915311086</v>
          </cell>
          <cell r="G16">
            <v>291791.38463499997</v>
          </cell>
          <cell r="H16">
            <v>0.21264484355117586</v>
          </cell>
          <cell r="I16">
            <v>1630.2334700000001</v>
          </cell>
          <cell r="J16">
            <v>2.0525742860284532E-3</v>
          </cell>
          <cell r="K16">
            <v>183949.5737119999</v>
          </cell>
          <cell r="L16">
            <v>0.14257520229983942</v>
          </cell>
          <cell r="M16">
            <v>185579.80718199993</v>
          </cell>
          <cell r="N16">
            <v>8.9031364611315417E-2</v>
          </cell>
          <cell r="O16">
            <v>-1748.00362</v>
          </cell>
          <cell r="P16">
            <v>-2.0158969422936495E-3</v>
          </cell>
          <cell r="Q16">
            <v>94368.391056227192</v>
          </cell>
          <cell r="R16">
            <v>6.4079120436241227E-2</v>
          </cell>
          <cell r="S16">
            <v>92620.387436227276</v>
          </cell>
          <cell r="T16">
            <v>3.9584828243356927E-2</v>
          </cell>
        </row>
        <row r="17">
          <cell r="B17" t="str">
            <v>Indonesia</v>
          </cell>
          <cell r="C17">
            <v>-5250.1605579999996</v>
          </cell>
          <cell r="D17">
            <v>-1.1655189248412232E-2</v>
          </cell>
          <cell r="E17">
            <v>11405.589436999999</v>
          </cell>
          <cell r="F17">
            <v>1.237392718518157E-2</v>
          </cell>
          <cell r="G17">
            <v>6155.4288789999982</v>
          </cell>
          <cell r="H17">
            <v>4.4858082859528716E-3</v>
          </cell>
          <cell r="I17">
            <v>468.709</v>
          </cell>
          <cell r="J17">
            <v>5.9013635699070154E-4</v>
          </cell>
          <cell r="K17">
            <v>19395.105631000006</v>
          </cell>
          <cell r="L17">
            <v>1.5032712787342488E-2</v>
          </cell>
          <cell r="M17">
            <v>19863.814630999997</v>
          </cell>
          <cell r="N17">
            <v>9.5296064256051045E-3</v>
          </cell>
          <cell r="O17">
            <v>500.61054000000001</v>
          </cell>
          <cell r="P17">
            <v>5.7733247535607087E-4</v>
          </cell>
          <cell r="Q17">
            <v>16948.68253843538</v>
          </cell>
          <cell r="R17">
            <v>1.1508691177842778E-2</v>
          </cell>
          <cell r="S17">
            <v>17449.293078435374</v>
          </cell>
          <cell r="T17">
            <v>7.4576158510830416E-3</v>
          </cell>
        </row>
        <row r="18">
          <cell r="B18" t="str">
            <v>Iran</v>
          </cell>
          <cell r="D18">
            <v>0</v>
          </cell>
          <cell r="E18">
            <v>734.74195099999997</v>
          </cell>
          <cell r="F18">
            <v>7.9712174910300925E-4</v>
          </cell>
          <cell r="G18">
            <v>734.74195099999997</v>
          </cell>
          <cell r="H18">
            <v>5.3544791055540992E-4</v>
          </cell>
          <cell r="J18">
            <v>0</v>
          </cell>
          <cell r="K18">
            <v>992.54061799999999</v>
          </cell>
          <cell r="L18">
            <v>7.6929604427197523E-4</v>
          </cell>
          <cell r="M18">
            <v>992.54061799999999</v>
          </cell>
          <cell r="N18">
            <v>4.7616843122396237E-4</v>
          </cell>
          <cell r="P18">
            <v>0</v>
          </cell>
          <cell r="Q18">
            <v>859.10868648663109</v>
          </cell>
          <cell r="R18">
            <v>5.8336195386013336E-4</v>
          </cell>
          <cell r="S18">
            <v>859.10868648663109</v>
          </cell>
          <cell r="T18">
            <v>3.6717261434870226E-4</v>
          </cell>
        </row>
        <row r="19">
          <cell r="B19" t="str">
            <v>Iraq</v>
          </cell>
          <cell r="C19">
            <v>580.20780000000002</v>
          </cell>
          <cell r="D19">
            <v>1.2880428393948016E-3</v>
          </cell>
          <cell r="E19">
            <v>6292.9621930000012</v>
          </cell>
          <cell r="F19">
            <v>6.8272364515133965E-3</v>
          </cell>
          <cell r="G19">
            <v>6873.1699929999995</v>
          </cell>
          <cell r="H19">
            <v>5.008866727475034E-3</v>
          </cell>
          <cell r="I19">
            <v>26046.471029999997</v>
          </cell>
          <cell r="J19">
            <v>3.2794270061185182E-2</v>
          </cell>
          <cell r="K19">
            <v>29390.684457999996</v>
          </cell>
          <cell r="L19">
            <v>2.2780062480007461E-2</v>
          </cell>
          <cell r="M19">
            <v>55437.155487999997</v>
          </cell>
          <cell r="N19">
            <v>2.6595811679154712E-2</v>
          </cell>
          <cell r="O19">
            <v>97592.312109999984</v>
          </cell>
          <cell r="P19">
            <v>0.11254899093053161</v>
          </cell>
          <cell r="Q19">
            <v>21288.749386753516</v>
          </cell>
          <cell r="R19">
            <v>1.4455733753878772E-2</v>
          </cell>
          <cell r="S19">
            <v>118881.06149675348</v>
          </cell>
          <cell r="T19">
            <v>5.0808321267033392E-2</v>
          </cell>
        </row>
        <row r="20">
          <cell r="B20" t="str">
            <v>Jordan</v>
          </cell>
          <cell r="D20">
            <v>0</v>
          </cell>
          <cell r="E20">
            <v>4748.4745540000022</v>
          </cell>
          <cell r="F20">
            <v>5.1516213779599649E-3</v>
          </cell>
          <cell r="G20">
            <v>4748.4745540000022</v>
          </cell>
          <cell r="H20">
            <v>3.4604812952416181E-3</v>
          </cell>
          <cell r="I20">
            <v>30700</v>
          </cell>
          <cell r="J20">
            <v>3.8653378022642064E-2</v>
          </cell>
          <cell r="K20">
            <v>26748.513220000008</v>
          </cell>
          <cell r="L20">
            <v>2.0732174620487563E-2</v>
          </cell>
          <cell r="M20">
            <v>57448.513220000001</v>
          </cell>
          <cell r="N20">
            <v>2.7560754612982966E-2</v>
          </cell>
          <cell r="O20">
            <v>123700</v>
          </cell>
          <cell r="P20">
            <v>0.14265785774615525</v>
          </cell>
          <cell r="Q20">
            <v>51153.120897171022</v>
          </cell>
          <cell r="R20">
            <v>3.473458599825445E-2</v>
          </cell>
          <cell r="S20">
            <v>174853.12089717112</v>
          </cell>
          <cell r="T20">
            <v>7.4730099388702995E-2</v>
          </cell>
        </row>
        <row r="21">
          <cell r="B21" t="str">
            <v>Kazakhstan</v>
          </cell>
          <cell r="C21">
            <v>979.40210999999999</v>
          </cell>
          <cell r="D21">
            <v>2.1742414953291899E-3</v>
          </cell>
          <cell r="E21">
            <v>2312.6443649999997</v>
          </cell>
          <cell r="F21">
            <v>2.5089885214435209E-3</v>
          </cell>
          <cell r="G21">
            <v>3292.0464749999996</v>
          </cell>
          <cell r="H21">
            <v>2.3990999889021616E-3</v>
          </cell>
          <cell r="I21">
            <v>48.320999999999998</v>
          </cell>
          <cell r="J21">
            <v>6.0839409753488177E-5</v>
          </cell>
          <cell r="K21">
            <v>5376.857274</v>
          </cell>
          <cell r="L21">
            <v>4.1674818707552342E-3</v>
          </cell>
          <cell r="M21">
            <v>5425.178273999999</v>
          </cell>
          <cell r="N21">
            <v>2.602713260285841E-3</v>
          </cell>
          <cell r="O21">
            <v>48.685920000000003</v>
          </cell>
          <cell r="P21">
            <v>5.6147364992729952E-5</v>
          </cell>
          <cell r="Q21">
            <v>3436.4552188202788</v>
          </cell>
          <cell r="R21">
            <v>2.3334617171689438E-3</v>
          </cell>
          <cell r="S21">
            <v>3485.1411388202796</v>
          </cell>
          <cell r="T21">
            <v>1.4895069779215515E-3</v>
          </cell>
        </row>
        <row r="22">
          <cell r="B22" t="str">
            <v>Korea, Dem. Rep.</v>
          </cell>
          <cell r="D22">
            <v>0</v>
          </cell>
          <cell r="E22">
            <v>756.35268299999962</v>
          </cell>
          <cell r="F22">
            <v>8.2056723832244285E-4</v>
          </cell>
          <cell r="G22">
            <v>756.35268299999962</v>
          </cell>
          <cell r="H22">
            <v>5.5119687014486014E-4</v>
          </cell>
          <cell r="J22">
            <v>0</v>
          </cell>
          <cell r="K22">
            <v>740.38050700000008</v>
          </cell>
          <cell r="L22">
            <v>5.738523794007386E-4</v>
          </cell>
          <cell r="M22">
            <v>740.38050700000008</v>
          </cell>
          <cell r="N22">
            <v>3.5519536241991048E-4</v>
          </cell>
          <cell r="P22">
            <v>0</v>
          </cell>
          <cell r="Q22">
            <v>215.97386</v>
          </cell>
          <cell r="R22">
            <v>1.4665307770028642E-4</v>
          </cell>
          <cell r="S22">
            <v>215.97386</v>
          </cell>
          <cell r="T22">
            <v>9.2304603660196634E-5</v>
          </cell>
        </row>
        <row r="23">
          <cell r="B23" t="str">
            <v>Kyrgyz Republic</v>
          </cell>
          <cell r="C23">
            <v>1252.3614830000001</v>
          </cell>
          <cell r="D23">
            <v>2.7802026110507385E-3</v>
          </cell>
          <cell r="E23">
            <v>2794.549622</v>
          </cell>
          <cell r="F23">
            <v>3.0318076701786058E-3</v>
          </cell>
          <cell r="G23">
            <v>4046.911105000002</v>
          </cell>
          <cell r="H23">
            <v>2.9492124308766149E-3</v>
          </cell>
          <cell r="I23">
            <v>1550.5246499999998</v>
          </cell>
          <cell r="J23">
            <v>1.9522154863151392E-3</v>
          </cell>
          <cell r="K23">
            <v>1154.0310810000001</v>
          </cell>
          <cell r="L23">
            <v>8.9446369194354875E-4</v>
          </cell>
          <cell r="M23">
            <v>2704.5557309999999</v>
          </cell>
          <cell r="N23">
            <v>1.2975026273313148E-3</v>
          </cell>
          <cell r="O23">
            <v>147.61104</v>
          </cell>
          <cell r="P23">
            <v>1.7023342559484262E-4</v>
          </cell>
          <cell r="Q23">
            <v>862.63813000000005</v>
          </cell>
          <cell r="R23">
            <v>5.8575855756858627E-4</v>
          </cell>
          <cell r="S23">
            <v>1010.2491699999999</v>
          </cell>
          <cell r="T23">
            <v>4.3176822063046243E-4</v>
          </cell>
        </row>
        <row r="24">
          <cell r="B24" t="str">
            <v>Laos</v>
          </cell>
          <cell r="D24">
            <v>0</v>
          </cell>
          <cell r="E24">
            <v>930.10400000000004</v>
          </cell>
          <cell r="F24">
            <v>1.0090700909600103E-3</v>
          </cell>
          <cell r="G24">
            <v>930.10400000000004</v>
          </cell>
          <cell r="H24">
            <v>6.7781925711661052E-4</v>
          </cell>
          <cell r="J24">
            <v>0</v>
          </cell>
          <cell r="K24">
            <v>2338.3178929999999</v>
          </cell>
          <cell r="L24">
            <v>1.8123779246032627E-3</v>
          </cell>
          <cell r="M24">
            <v>2338.3178929999999</v>
          </cell>
          <cell r="N24">
            <v>1.1218011057888325E-3</v>
          </cell>
          <cell r="O24">
            <v>24.157779999999995</v>
          </cell>
          <cell r="P24">
            <v>2.7860122414736572E-5</v>
          </cell>
          <cell r="Q24">
            <v>972.99317000000008</v>
          </cell>
          <cell r="R24">
            <v>6.606931179627849E-4</v>
          </cell>
          <cell r="S24">
            <v>997.15095000000008</v>
          </cell>
          <cell r="T24">
            <v>4.2617020054713366E-4</v>
          </cell>
        </row>
        <row r="25">
          <cell r="B25" t="str">
            <v>Lebanon</v>
          </cell>
          <cell r="D25">
            <v>0</v>
          </cell>
          <cell r="E25">
            <v>4327.2449890000007</v>
          </cell>
          <cell r="F25">
            <v>4.6946293045256006E-3</v>
          </cell>
          <cell r="G25">
            <v>4327.2449890000007</v>
          </cell>
          <cell r="H25">
            <v>3.1535075473340139E-3</v>
          </cell>
          <cell r="I25">
            <v>68843</v>
          </cell>
          <cell r="J25">
            <v>8.6677996847320762E-2</v>
          </cell>
          <cell r="K25">
            <v>30690.443845000009</v>
          </cell>
          <cell r="L25">
            <v>2.3787476924102765E-2</v>
          </cell>
          <cell r="M25">
            <v>99533.443844999987</v>
          </cell>
          <cell r="N25">
            <v>4.7750875833669909E-2</v>
          </cell>
          <cell r="O25">
            <v>78485.321999999986</v>
          </cell>
          <cell r="P25">
            <v>9.051372595826343E-2</v>
          </cell>
          <cell r="Q25">
            <v>45551.894557402265</v>
          </cell>
          <cell r="R25">
            <v>3.093117626328468E-2</v>
          </cell>
          <cell r="S25">
            <v>124037.21655740227</v>
          </cell>
          <cell r="T25">
            <v>5.3011999292159689E-2</v>
          </cell>
        </row>
        <row r="26">
          <cell r="B26" t="str">
            <v>Malaysia</v>
          </cell>
          <cell r="C26">
            <v>4009.4348699999991</v>
          </cell>
          <cell r="D26">
            <v>8.9008177317218499E-3</v>
          </cell>
          <cell r="E26">
            <v>2385.5499030000001</v>
          </cell>
          <cell r="F26">
            <v>2.5880837601062389E-3</v>
          </cell>
          <cell r="G26">
            <v>6394.984773000001</v>
          </cell>
          <cell r="H26">
            <v>4.6603861805850711E-3</v>
          </cell>
          <cell r="J26">
            <v>0</v>
          </cell>
          <cell r="K26">
            <v>5603.5314789999993</v>
          </cell>
          <cell r="L26">
            <v>4.3431719796359911E-3</v>
          </cell>
          <cell r="M26">
            <v>5603.5314789999993</v>
          </cell>
          <cell r="N26">
            <v>2.6882776838353223E-3</v>
          </cell>
          <cell r="O26">
            <v>74.875990000000002</v>
          </cell>
          <cell r="P26">
            <v>8.6351239531305937E-5</v>
          </cell>
          <cell r="Q26">
            <v>4188.2590795545411</v>
          </cell>
          <cell r="R26">
            <v>2.8439603025238436E-3</v>
          </cell>
          <cell r="S26">
            <v>4263.1350695545416</v>
          </cell>
          <cell r="T26">
            <v>1.8220121312140126E-3</v>
          </cell>
        </row>
        <row r="27">
          <cell r="B27" t="str">
            <v>Maldives</v>
          </cell>
          <cell r="D27">
            <v>0</v>
          </cell>
          <cell r="E27">
            <v>220.70287500000003</v>
          </cell>
          <cell r="F27">
            <v>2.3944061110519447E-4</v>
          </cell>
          <cell r="G27">
            <v>220.70287500000003</v>
          </cell>
          <cell r="H27">
            <v>1.6083863608370698E-4</v>
          </cell>
          <cell r="J27">
            <v>0</v>
          </cell>
          <cell r="K27">
            <v>183.51673399999999</v>
          </cell>
          <cell r="L27">
            <v>1.4223971791541562E-4</v>
          </cell>
          <cell r="M27">
            <v>183.51673399999999</v>
          </cell>
          <cell r="N27">
            <v>8.8041611343028372E-5</v>
          </cell>
          <cell r="P27">
            <v>0</v>
          </cell>
          <cell r="Q27">
            <v>137.18673000000001</v>
          </cell>
          <cell r="R27">
            <v>9.315412603237362E-5</v>
          </cell>
          <cell r="S27">
            <v>137.18673000000001</v>
          </cell>
          <cell r="T27">
            <v>5.8631941569634437E-5</v>
          </cell>
        </row>
        <row r="28">
          <cell r="B28" t="str">
            <v>Middle East, regional</v>
          </cell>
          <cell r="C28">
            <v>20410</v>
          </cell>
          <cell r="D28">
            <v>4.5309550047496601E-2</v>
          </cell>
          <cell r="E28">
            <v>12062.191140999999</v>
          </cell>
          <cell r="F28">
            <v>1.3086274558356805E-2</v>
          </cell>
          <cell r="G28">
            <v>32472.191140999996</v>
          </cell>
          <cell r="H28">
            <v>2.3664317620546948E-2</v>
          </cell>
          <cell r="I28">
            <v>5000</v>
          </cell>
          <cell r="J28">
            <v>6.2953384401697168E-3</v>
          </cell>
          <cell r="K28">
            <v>15472.295074559572</v>
          </cell>
          <cell r="L28">
            <v>1.1992230021429153E-2</v>
          </cell>
          <cell r="M28">
            <v>20472.295074559574</v>
          </cell>
          <cell r="N28">
            <v>9.8215231219958843E-3</v>
          </cell>
          <cell r="O28">
            <v>2321.8737799999999</v>
          </cell>
          <cell r="P28">
            <v>2.6777165675971526E-3</v>
          </cell>
          <cell r="Q28">
            <v>34254.473910135574</v>
          </cell>
          <cell r="R28">
            <v>2.3259870541395826E-2</v>
          </cell>
          <cell r="S28">
            <v>36576.347690135568</v>
          </cell>
          <cell r="T28">
            <v>1.5632286596514562E-2</v>
          </cell>
        </row>
        <row r="29">
          <cell r="B29" t="str">
            <v>Mongolia</v>
          </cell>
          <cell r="C29">
            <v>2127.1570299999998</v>
          </cell>
          <cell r="D29">
            <v>4.7222208676956992E-3</v>
          </cell>
          <cell r="E29">
            <v>805.69696499999975</v>
          </cell>
          <cell r="F29">
            <v>8.7410086373002798E-4</v>
          </cell>
          <cell r="G29">
            <v>2932.8539950000004</v>
          </cell>
          <cell r="H29">
            <v>2.1373361646895225E-3</v>
          </cell>
          <cell r="J29">
            <v>0</v>
          </cell>
          <cell r="K29">
            <v>633.22529000000009</v>
          </cell>
          <cell r="L29">
            <v>4.9079876621228044E-4</v>
          </cell>
          <cell r="M29">
            <v>633.22529000000009</v>
          </cell>
          <cell r="N29">
            <v>3.0378796341676636E-4</v>
          </cell>
          <cell r="O29">
            <v>39.280810000000002</v>
          </cell>
          <cell r="P29">
            <v>4.53008585702001E-5</v>
          </cell>
          <cell r="Q29">
            <v>323.24769000000003</v>
          </cell>
          <cell r="R29">
            <v>2.1949539910991127E-4</v>
          </cell>
          <cell r="S29">
            <v>362.52850000000007</v>
          </cell>
          <cell r="T29">
            <v>1.5494027614279616E-4</v>
          </cell>
        </row>
        <row r="30">
          <cell r="B30" t="str">
            <v>Burma</v>
          </cell>
          <cell r="C30">
            <v>12786.463609999999</v>
          </cell>
          <cell r="D30">
            <v>2.8385542031738802E-2</v>
          </cell>
          <cell r="E30">
            <v>17537.237428000004</v>
          </cell>
          <cell r="F30">
            <v>1.9026153813615745E-2</v>
          </cell>
          <cell r="G30">
            <v>30323.701038000003</v>
          </cell>
          <cell r="H30">
            <v>2.2098591674267989E-2</v>
          </cell>
          <cell r="I30">
            <v>77465.101480000012</v>
          </cell>
          <cell r="J30">
            <v>9.7533806223738431E-2</v>
          </cell>
          <cell r="K30">
            <v>36429.851123</v>
          </cell>
          <cell r="L30">
            <v>2.8235963197972492E-2</v>
          </cell>
          <cell r="M30">
            <v>113894.95260300004</v>
          </cell>
          <cell r="N30">
            <v>5.4640767261071505E-2</v>
          </cell>
          <cell r="O30">
            <v>66416.915830000013</v>
          </cell>
          <cell r="P30">
            <v>7.6595755298419638E-2</v>
          </cell>
          <cell r="Q30">
            <v>40464.260857053087</v>
          </cell>
          <cell r="R30">
            <v>2.7476512164731716E-2</v>
          </cell>
          <cell r="S30">
            <v>106922.40268705311</v>
          </cell>
          <cell r="T30">
            <v>4.567971629915716E-2</v>
          </cell>
        </row>
        <row r="31">
          <cell r="B31" t="str">
            <v>Nepal</v>
          </cell>
          <cell r="C31">
            <v>14442.187000000002</v>
          </cell>
          <cell r="D31">
            <v>3.2061195231347615E-2</v>
          </cell>
          <cell r="E31">
            <v>55059.970196999973</v>
          </cell>
          <cell r="F31">
            <v>5.9734577138623429E-2</v>
          </cell>
          <cell r="G31">
            <v>69502.157196999993</v>
          </cell>
          <cell r="H31">
            <v>5.0650142950973677E-2</v>
          </cell>
          <cell r="I31">
            <v>10900.154549999999</v>
          </cell>
          <cell r="J31">
            <v>1.3724032388481168E-2</v>
          </cell>
          <cell r="K31">
            <v>77309.890418999988</v>
          </cell>
          <cell r="L31">
            <v>5.992116776266436E-2</v>
          </cell>
          <cell r="M31">
            <v>88210.04496900001</v>
          </cell>
          <cell r="N31">
            <v>4.231850865279542E-2</v>
          </cell>
          <cell r="O31">
            <v>23479.22622</v>
          </cell>
          <cell r="P31">
            <v>2.7077575699939845E-2</v>
          </cell>
          <cell r="Q31">
            <v>79550.752253889033</v>
          </cell>
          <cell r="R31">
            <v>5.4017475315789716E-2</v>
          </cell>
          <cell r="S31">
            <v>103029.97847388906</v>
          </cell>
          <cell r="T31">
            <v>4.4033760975290805E-2</v>
          </cell>
        </row>
        <row r="32">
          <cell r="B32" t="str">
            <v>Pakistan</v>
          </cell>
          <cell r="C32">
            <v>57487.320352999996</v>
          </cell>
          <cell r="D32">
            <v>0.12762002051105945</v>
          </cell>
          <cell r="E32">
            <v>131730.41647699988</v>
          </cell>
          <cell r="F32">
            <v>0.14291436585225553</v>
          </cell>
          <cell r="G32">
            <v>189217.73682999998</v>
          </cell>
          <cell r="H32">
            <v>0.13789363964825108</v>
          </cell>
          <cell r="I32">
            <v>66676.675999999978</v>
          </cell>
          <cell r="J32">
            <v>8.3950448297108279E-2</v>
          </cell>
          <cell r="K32">
            <v>307105.889456</v>
          </cell>
          <cell r="L32">
            <v>0.23803090941224059</v>
          </cell>
          <cell r="M32">
            <v>373782.56545599992</v>
          </cell>
          <cell r="N32">
            <v>0.17932108226532198</v>
          </cell>
          <cell r="O32">
            <v>76674.758230000007</v>
          </cell>
          <cell r="P32">
            <v>8.842568110182851E-2</v>
          </cell>
          <cell r="Q32">
            <v>385973.58184085652</v>
          </cell>
          <cell r="R32">
            <v>0.26208826238492472</v>
          </cell>
          <cell r="S32">
            <v>462648.34007085662</v>
          </cell>
          <cell r="T32">
            <v>0.19773027932310089</v>
          </cell>
        </row>
        <row r="33">
          <cell r="B33" t="str">
            <v>Philippines</v>
          </cell>
          <cell r="C33">
            <v>-383.11982999999998</v>
          </cell>
          <cell r="D33">
            <v>-8.5051382222309582E-4</v>
          </cell>
          <cell r="E33">
            <v>2047.4432769999996</v>
          </cell>
          <cell r="F33">
            <v>2.2212717865505911E-3</v>
          </cell>
          <cell r="G33">
            <v>1664.3234469999995</v>
          </cell>
          <cell r="H33">
            <v>1.2128863895298765E-3</v>
          </cell>
          <cell r="I33">
            <v>1205</v>
          </cell>
          <cell r="J33">
            <v>1.5171765640809019E-3</v>
          </cell>
          <cell r="K33">
            <v>7911.879648000001</v>
          </cell>
          <cell r="L33">
            <v>6.132321041154961E-3</v>
          </cell>
          <cell r="M33">
            <v>9116.8796480000019</v>
          </cell>
          <cell r="N33">
            <v>4.3737960955123664E-3</v>
          </cell>
          <cell r="O33">
            <v>895</v>
          </cell>
          <cell r="P33">
            <v>1.0321647751237587E-3</v>
          </cell>
          <cell r="Q33">
            <v>4770.6966022512288</v>
          </cell>
          <cell r="R33">
            <v>3.2394537908172864E-3</v>
          </cell>
          <cell r="S33">
            <v>5665.6966022512306</v>
          </cell>
          <cell r="T33">
            <v>2.4214498890269527E-3</v>
          </cell>
        </row>
        <row r="34">
          <cell r="B34" t="str">
            <v>South &amp; Central Asia, regional</v>
          </cell>
          <cell r="D34">
            <v>0</v>
          </cell>
          <cell r="F34">
            <v>0</v>
          </cell>
          <cell r="H34">
            <v>0</v>
          </cell>
          <cell r="J34">
            <v>0</v>
          </cell>
          <cell r="K34">
            <v>6174.6580589180721</v>
          </cell>
          <cell r="L34">
            <v>4.7858394239113609E-3</v>
          </cell>
          <cell r="M34">
            <v>6174.6580589180721</v>
          </cell>
          <cell r="N34">
            <v>2.9622739744232969E-3</v>
          </cell>
          <cell r="P34">
            <v>0</v>
          </cell>
          <cell r="R34">
            <v>0</v>
          </cell>
          <cell r="T34">
            <v>0</v>
          </cell>
        </row>
        <row r="35">
          <cell r="B35" t="str">
            <v>South Asia, regional</v>
          </cell>
          <cell r="C35">
            <v>116.86996100000002</v>
          </cell>
          <cell r="D35">
            <v>2.5944759171869065E-4</v>
          </cell>
          <cell r="E35">
            <v>1076.612218</v>
          </cell>
          <cell r="F35">
            <v>1.1680168978371432E-3</v>
          </cell>
          <cell r="G35">
            <v>1193.4821790000001</v>
          </cell>
          <cell r="H35">
            <v>8.6975779477530869E-4</v>
          </cell>
          <cell r="I35">
            <v>3215.2060000000001</v>
          </cell>
          <cell r="J35">
            <v>4.0481619849728635E-3</v>
          </cell>
          <cell r="K35">
            <v>4977.0066100000004</v>
          </cell>
          <cell r="L35">
            <v>3.8575665599495635E-3</v>
          </cell>
          <cell r="M35">
            <v>8192.2126100000041</v>
          </cell>
          <cell r="N35">
            <v>3.9301898139113382E-3</v>
          </cell>
          <cell r="O35">
            <v>1521.6311400000002</v>
          </cell>
          <cell r="P35">
            <v>1.7548313557982219E-3</v>
          </cell>
          <cell r="Q35">
            <v>56609.474649958611</v>
          </cell>
          <cell r="R35">
            <v>3.843962266735787E-2</v>
          </cell>
          <cell r="S35">
            <v>58131.105789958587</v>
          </cell>
          <cell r="T35">
            <v>2.4844528315931792E-2</v>
          </cell>
        </row>
        <row r="36">
          <cell r="B36" t="str">
            <v>Sri Lanka</v>
          </cell>
          <cell r="C36">
            <v>78</v>
          </cell>
          <cell r="D36">
            <v>1.7315751610508254E-4</v>
          </cell>
          <cell r="E36">
            <v>5382.4189089999982</v>
          </cell>
          <cell r="F36">
            <v>5.8393877868383615E-3</v>
          </cell>
          <cell r="G36">
            <v>5460.4189089999973</v>
          </cell>
          <cell r="H36">
            <v>3.9793153114532041E-3</v>
          </cell>
          <cell r="I36">
            <v>19500</v>
          </cell>
          <cell r="J36">
            <v>2.4551819916661898E-2</v>
          </cell>
          <cell r="K36">
            <v>5112.798475999999</v>
          </cell>
          <cell r="L36">
            <v>3.9628157995913703E-3</v>
          </cell>
          <cell r="M36">
            <v>24612.798475999989</v>
          </cell>
          <cell r="N36">
            <v>1.1807917404896015E-2</v>
          </cell>
          <cell r="P36">
            <v>0</v>
          </cell>
          <cell r="Q36">
            <v>5492.1987125182732</v>
          </cell>
          <cell r="R36">
            <v>3.729376529790945E-3</v>
          </cell>
          <cell r="S36">
            <v>5492.1987125182732</v>
          </cell>
          <cell r="T36">
            <v>2.3472989989716414E-3</v>
          </cell>
        </row>
        <row r="37">
          <cell r="B37" t="str">
            <v>Syria</v>
          </cell>
          <cell r="C37">
            <v>29928.830159999998</v>
          </cell>
          <cell r="D37">
            <v>6.6441049877390759E-2</v>
          </cell>
          <cell r="E37">
            <v>9618.4750760000043</v>
          </cell>
          <cell r="F37">
            <v>1.0435086312752031E-2</v>
          </cell>
          <cell r="G37">
            <v>39547.305236000022</v>
          </cell>
          <cell r="H37">
            <v>2.8820352407934357E-2</v>
          </cell>
          <cell r="I37">
            <v>113660.73777000001</v>
          </cell>
          <cell r="J37">
            <v>0.14310656232430621</v>
          </cell>
          <cell r="K37">
            <v>144047.21641199995</v>
          </cell>
          <cell r="L37">
            <v>0.11164777719367924</v>
          </cell>
          <cell r="M37">
            <v>257707.95418200004</v>
          </cell>
          <cell r="N37">
            <v>0.12363463019180918</v>
          </cell>
          <cell r="O37">
            <v>119970.93198000002</v>
          </cell>
          <cell r="P37">
            <v>0.13835728494807203</v>
          </cell>
          <cell r="Q37">
            <v>227539.2836741193</v>
          </cell>
          <cell r="R37">
            <v>0.15450636594876868</v>
          </cell>
          <cell r="S37">
            <v>347510.21565411921</v>
          </cell>
          <cell r="T37">
            <v>0.14852164388700992</v>
          </cell>
        </row>
        <row r="38">
          <cell r="B38" t="str">
            <v>Tajikistan</v>
          </cell>
          <cell r="C38">
            <v>5458.9297799999995</v>
          </cell>
          <cell r="D38">
            <v>1.2118650273036727E-2</v>
          </cell>
          <cell r="E38">
            <v>3168.5520160000005</v>
          </cell>
          <cell r="F38">
            <v>3.4375629725241952E-3</v>
          </cell>
          <cell r="G38">
            <v>8627.4817959999982</v>
          </cell>
          <cell r="H38">
            <v>6.2873327087635354E-3</v>
          </cell>
          <cell r="I38">
            <v>4890.5429199999999</v>
          </cell>
          <cell r="J38">
            <v>6.1575245675151704E-3</v>
          </cell>
          <cell r="K38">
            <v>7173.8300899999995</v>
          </cell>
          <cell r="L38">
            <v>5.5602753282145952E-3</v>
          </cell>
          <cell r="M38">
            <v>12064.373009999998</v>
          </cell>
          <cell r="N38">
            <v>5.7878473340951088E-3</v>
          </cell>
          <cell r="O38">
            <v>869.98548000000005</v>
          </cell>
          <cell r="P38">
            <v>1.003316611536464E-3</v>
          </cell>
          <cell r="Q38">
            <v>3522.8555799999995</v>
          </cell>
          <cell r="R38">
            <v>2.3921302934560114E-3</v>
          </cell>
          <cell r="S38">
            <v>4392.8410599999997</v>
          </cell>
          <cell r="T38">
            <v>1.8774468955897628E-3</v>
          </cell>
        </row>
        <row r="39">
          <cell r="B39" t="str">
            <v>Thailand</v>
          </cell>
          <cell r="C39">
            <v>-15231.403899999999</v>
          </cell>
          <cell r="D39">
            <v>-3.381323161688804E-2</v>
          </cell>
          <cell r="E39">
            <v>1834.4632159999996</v>
          </cell>
          <cell r="F39">
            <v>1.9902096585241139E-3</v>
          </cell>
          <cell r="G39">
            <v>-13396.940684000001</v>
          </cell>
          <cell r="H39">
            <v>-9.7631064720334268E-3</v>
          </cell>
          <cell r="I39">
            <v>85</v>
          </cell>
          <cell r="J39">
            <v>1.0702075348288519E-4</v>
          </cell>
          <cell r="K39">
            <v>3679.476458000001</v>
          </cell>
          <cell r="L39">
            <v>2.8518799460671134E-3</v>
          </cell>
          <cell r="M39">
            <v>3764.4764580000024</v>
          </cell>
          <cell r="N39">
            <v>1.8059964669228273E-3</v>
          </cell>
          <cell r="O39">
            <v>31.55</v>
          </cell>
          <cell r="P39">
            <v>3.6385249894027473E-5</v>
          </cell>
          <cell r="Q39">
            <v>6677.7071365729389</v>
          </cell>
          <cell r="R39">
            <v>4.5343742226933775E-3</v>
          </cell>
          <cell r="S39">
            <v>6709.2571365729391</v>
          </cell>
          <cell r="T39">
            <v>2.8674549820321355E-3</v>
          </cell>
        </row>
        <row r="40">
          <cell r="B40" t="str">
            <v>Timor-Leste</v>
          </cell>
          <cell r="D40">
            <v>0</v>
          </cell>
          <cell r="E40">
            <v>131.234916</v>
          </cell>
          <cell r="F40">
            <v>1.4237679724552233E-4</v>
          </cell>
          <cell r="G40">
            <v>131.234916</v>
          </cell>
          <cell r="H40">
            <v>9.5638286977457133E-5</v>
          </cell>
          <cell r="J40">
            <v>0</v>
          </cell>
          <cell r="K40">
            <v>67.001314000000008</v>
          </cell>
          <cell r="L40">
            <v>5.1931220633657247E-5</v>
          </cell>
          <cell r="M40">
            <v>67.001314000000008</v>
          </cell>
          <cell r="N40">
            <v>3.2143682584609461E-5</v>
          </cell>
          <cell r="P40">
            <v>0</v>
          </cell>
          <cell r="Q40">
            <v>18.38869</v>
          </cell>
          <cell r="R40">
            <v>1.2486501761724684E-5</v>
          </cell>
          <cell r="S40">
            <v>18.38869</v>
          </cell>
          <cell r="T40">
            <v>7.8591026815940663E-6</v>
          </cell>
        </row>
        <row r="41">
          <cell r="B41" t="str">
            <v>Turkmenistan</v>
          </cell>
          <cell r="C41">
            <v>12.36365</v>
          </cell>
          <cell r="D41">
            <v>2.7446909281956459E-5</v>
          </cell>
          <cell r="E41">
            <v>403.34320999999994</v>
          </cell>
          <cell r="F41">
            <v>4.3758716186878289E-4</v>
          </cell>
          <cell r="G41">
            <v>415.70685999999995</v>
          </cell>
          <cell r="H41">
            <v>3.029490412077346E-4</v>
          </cell>
          <cell r="J41">
            <v>0</v>
          </cell>
          <cell r="K41">
            <v>459.151882</v>
          </cell>
          <cell r="L41">
            <v>3.5587835916920903E-4</v>
          </cell>
          <cell r="M41">
            <v>459.151882</v>
          </cell>
          <cell r="N41">
            <v>2.2027675984286006E-4</v>
          </cell>
          <cell r="P41">
            <v>0</v>
          </cell>
          <cell r="Q41">
            <v>83.855410000000006</v>
          </cell>
          <cell r="R41">
            <v>5.6940473992173758E-5</v>
          </cell>
          <cell r="S41">
            <v>83.855410000000006</v>
          </cell>
          <cell r="T41">
            <v>3.58387833824579E-5</v>
          </cell>
        </row>
        <row r="42">
          <cell r="B42" t="str">
            <v>Uzbekistan</v>
          </cell>
          <cell r="C42">
            <v>45.441851999999997</v>
          </cell>
          <cell r="D42">
            <v>1.0087946435300995E-4</v>
          </cell>
          <cell r="E42">
            <v>1590.4876889999996</v>
          </cell>
          <cell r="F42">
            <v>1.7255205407244844E-3</v>
          </cell>
          <cell r="G42">
            <v>1635.9295409999997</v>
          </cell>
          <cell r="H42">
            <v>1.1921941483702225E-3</v>
          </cell>
          <cell r="I42">
            <v>6.55</v>
          </cell>
          <cell r="J42">
            <v>8.2468933566223293E-6</v>
          </cell>
          <cell r="K42">
            <v>1498.2515939999996</v>
          </cell>
          <cell r="L42">
            <v>1.1612613163488501E-3</v>
          </cell>
          <cell r="M42">
            <v>1504.8015939999998</v>
          </cell>
          <cell r="N42">
            <v>7.2192412212020716E-4</v>
          </cell>
          <cell r="O42">
            <v>14.5</v>
          </cell>
          <cell r="P42">
            <v>1.6722222613736872E-5</v>
          </cell>
          <cell r="Q42">
            <v>967.66789361280416</v>
          </cell>
          <cell r="R42">
            <v>6.5707708696816861E-4</v>
          </cell>
          <cell r="S42">
            <v>982.16789361280405</v>
          </cell>
          <cell r="T42">
            <v>4.1976662429286607E-4</v>
          </cell>
        </row>
        <row r="43">
          <cell r="B43" t="str">
            <v>Vietnam</v>
          </cell>
          <cell r="C43">
            <v>23401.501370000002</v>
          </cell>
          <cell r="D43">
            <v>5.1950587825113928E-2</v>
          </cell>
          <cell r="E43">
            <v>28262.900842000003</v>
          </cell>
          <cell r="F43">
            <v>3.0662429065384827E-2</v>
          </cell>
          <cell r="G43">
            <v>51664.402211999979</v>
          </cell>
          <cell r="H43">
            <v>3.765076456687811E-2</v>
          </cell>
          <cell r="I43">
            <v>669.21899999999994</v>
          </cell>
          <cell r="J43">
            <v>8.4259201911838751E-4</v>
          </cell>
          <cell r="K43">
            <v>11653.061842000001</v>
          </cell>
          <cell r="L43">
            <v>9.0320277237332155E-3</v>
          </cell>
          <cell r="M43">
            <v>12322.280842000007</v>
          </cell>
          <cell r="N43">
            <v>5.9115778550800123E-3</v>
          </cell>
          <cell r="O43">
            <v>71.316500000000005</v>
          </cell>
          <cell r="P43">
            <v>8.224623372638384E-5</v>
          </cell>
          <cell r="Q43">
            <v>9094.6763998727365</v>
          </cell>
          <cell r="R43">
            <v>6.1755727509315139E-3</v>
          </cell>
          <cell r="S43">
            <v>9165.9928998727373</v>
          </cell>
          <cell r="T43">
            <v>3.9174339976834668E-3</v>
          </cell>
        </row>
        <row r="44">
          <cell r="B44" t="str">
            <v>West Bank &amp; Gaza Strip</v>
          </cell>
          <cell r="C44">
            <v>30781.553</v>
          </cell>
          <cell r="D44">
            <v>6.8334067427396811E-2</v>
          </cell>
          <cell r="E44">
            <v>12102.237069000003</v>
          </cell>
          <cell r="F44">
            <v>1.3129720396896949E-2</v>
          </cell>
          <cell r="G44">
            <v>42883.790068999959</v>
          </cell>
          <cell r="H44">
            <v>3.1251837135324902E-2</v>
          </cell>
          <cell r="I44">
            <v>32433.996369999993</v>
          </cell>
          <cell r="J44">
            <v>4.0836596823277206E-2</v>
          </cell>
          <cell r="K44">
            <v>18994.269065</v>
          </cell>
          <cell r="L44">
            <v>1.4722033325936943E-2</v>
          </cell>
          <cell r="M44">
            <v>51428.265434999987</v>
          </cell>
          <cell r="N44">
            <v>2.4672558511608919E-2</v>
          </cell>
          <cell r="O44">
            <v>4107.58014</v>
          </cell>
          <cell r="P44">
            <v>4.7370944486099633E-3</v>
          </cell>
          <cell r="Q44">
            <v>18621.164518916023</v>
          </cell>
          <cell r="R44">
            <v>1.2644359308401527E-2</v>
          </cell>
          <cell r="S44">
            <v>22728.744658916021</v>
          </cell>
          <cell r="T44">
            <v>9.7139893107205406E-3</v>
          </cell>
        </row>
        <row r="45">
          <cell r="B45" t="str">
            <v>Yemen</v>
          </cell>
          <cell r="C45">
            <v>4644.2449999999999</v>
          </cell>
          <cell r="D45">
            <v>1.0310076004916013E-2</v>
          </cell>
          <cell r="E45">
            <v>34910.697431000008</v>
          </cell>
          <cell r="F45">
            <v>3.7874625452827396E-2</v>
          </cell>
          <cell r="G45">
            <v>39554.942430999996</v>
          </cell>
          <cell r="H45">
            <v>2.8825918062787295E-2</v>
          </cell>
          <cell r="I45">
            <v>59907.776000000005</v>
          </cell>
          <cell r="J45">
            <v>7.542794502357536E-2</v>
          </cell>
          <cell r="K45">
            <v>22142.678369999994</v>
          </cell>
          <cell r="L45">
            <v>1.7162294993984441E-2</v>
          </cell>
          <cell r="M45">
            <v>82050.454370000021</v>
          </cell>
          <cell r="N45">
            <v>3.9363463247784405E-2</v>
          </cell>
          <cell r="O45">
            <v>81544.37993000001</v>
          </cell>
          <cell r="P45">
            <v>9.4041605109558446E-2</v>
          </cell>
          <cell r="Q45">
            <v>45305.558374718494</v>
          </cell>
          <cell r="R45">
            <v>3.0763906208753477E-2</v>
          </cell>
          <cell r="S45">
            <v>126849.93830471851</v>
          </cell>
          <cell r="T45">
            <v>5.4214122392114671E-2</v>
          </cell>
        </row>
        <row r="46">
          <cell r="B46" t="str">
            <v>Asia Total</v>
          </cell>
          <cell r="C46">
            <v>450456.91203300032</v>
          </cell>
          <cell r="D46">
            <v>1</v>
          </cell>
          <cell r="E46">
            <v>921743.70079200016</v>
          </cell>
          <cell r="F46">
            <v>1</v>
          </cell>
          <cell r="G46">
            <v>1372200.6128250011</v>
          </cell>
          <cell r="H46">
            <v>1</v>
          </cell>
          <cell r="I46">
            <v>794238.47463000007</v>
          </cell>
          <cell r="J46">
            <v>1</v>
          </cell>
          <cell r="K46">
            <v>1290193.3207511716</v>
          </cell>
          <cell r="L46">
            <v>1</v>
          </cell>
          <cell r="M46">
            <v>2084431.7953811719</v>
          </cell>
          <cell r="N46">
            <v>1</v>
          </cell>
          <cell r="O46">
            <v>867109.61424999963</v>
          </cell>
          <cell r="P46">
            <v>1</v>
          </cell>
          <cell r="Q46">
            <v>1472685.4927748863</v>
          </cell>
          <cell r="R46">
            <v>1</v>
          </cell>
          <cell r="S46">
            <v>2339836.3330248906</v>
          </cell>
          <cell r="T46">
            <v>1</v>
          </cell>
        </row>
      </sheetData>
      <sheetData sheetId="71"/>
      <sheetData sheetId="72">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D8">
            <v>0</v>
          </cell>
          <cell r="E8">
            <v>347.13200100000006</v>
          </cell>
          <cell r="F8">
            <v>4.7602286141859669E-3</v>
          </cell>
          <cell r="G8">
            <v>347.13200100000006</v>
          </cell>
          <cell r="H8">
            <v>2.1218979868994911E-3</v>
          </cell>
          <cell r="J8">
            <v>0</v>
          </cell>
          <cell r="L8">
            <v>0</v>
          </cell>
          <cell r="N8">
            <v>0</v>
          </cell>
          <cell r="P8">
            <v>0</v>
          </cell>
          <cell r="R8">
            <v>0</v>
          </cell>
          <cell r="T8">
            <v>0</v>
          </cell>
        </row>
        <row r="9">
          <cell r="B9" t="str">
            <v>Antigua and Barbuda</v>
          </cell>
          <cell r="D9">
            <v>0</v>
          </cell>
          <cell r="E9">
            <v>3.3073600000000001</v>
          </cell>
          <cell r="F9">
            <v>4.5353898989606828E-5</v>
          </cell>
          <cell r="G9">
            <v>3.3073600000000001</v>
          </cell>
          <cell r="H9">
            <v>2.0216748976571306E-5</v>
          </cell>
          <cell r="J9">
            <v>0</v>
          </cell>
          <cell r="K9">
            <v>2.5698300000000001</v>
          </cell>
          <cell r="L9">
            <v>2.1734899795282522E-5</v>
          </cell>
          <cell r="M9">
            <v>2.5698300000000001</v>
          </cell>
          <cell r="N9">
            <v>1.6142592516244716E-5</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J10">
            <v>0</v>
          </cell>
          <cell r="K10">
            <v>1576.9050349999998</v>
          </cell>
          <cell r="L10">
            <v>1.3337019539191879E-2</v>
          </cell>
          <cell r="M10">
            <v>1576.9050349999998</v>
          </cell>
          <cell r="N10">
            <v>9.9054549977312164E-3</v>
          </cell>
          <cell r="P10">
            <v>0</v>
          </cell>
          <cell r="Q10">
            <v>1007.6579481640531</v>
          </cell>
          <cell r="R10">
            <v>7.6967640675089776E-3</v>
          </cell>
          <cell r="S10">
            <v>1007.6579481640531</v>
          </cell>
          <cell r="T10">
            <v>4.1604947373730591E-3</v>
          </cell>
        </row>
        <row r="11">
          <cell r="B11" t="str">
            <v>Belize</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J12">
            <v>0</v>
          </cell>
          <cell r="K12">
            <v>825.80474000000004</v>
          </cell>
          <cell r="L12">
            <v>6.9844243682925852E-3</v>
          </cell>
          <cell r="M12">
            <v>825.80474000000004</v>
          </cell>
          <cell r="N12">
            <v>5.1873584695498985E-3</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D14">
            <v>0</v>
          </cell>
          <cell r="E14">
            <v>885.50832899999978</v>
          </cell>
          <cell r="F14">
            <v>1.2142994807919767E-2</v>
          </cell>
          <cell r="G14">
            <v>885.50832899999978</v>
          </cell>
          <cell r="H14">
            <v>5.4128064692250356E-3</v>
          </cell>
          <cell r="J14">
            <v>0</v>
          </cell>
          <cell r="K14">
            <v>4653.0262009999997</v>
          </cell>
          <cell r="L14">
            <v>3.9353987704851719E-2</v>
          </cell>
          <cell r="M14">
            <v>4653.0262009999997</v>
          </cell>
          <cell r="N14">
            <v>2.9228355934109721E-2</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D17">
            <v>0</v>
          </cell>
          <cell r="E17">
            <v>1448.7756319999996</v>
          </cell>
          <cell r="F17">
            <v>1.9867091478500007E-2</v>
          </cell>
          <cell r="G17">
            <v>1448.7756319999996</v>
          </cell>
          <cell r="H17">
            <v>8.8558648818143296E-3</v>
          </cell>
          <cell r="J17">
            <v>0</v>
          </cell>
          <cell r="K17">
            <v>1329.4828869999999</v>
          </cell>
          <cell r="L17">
            <v>1.1244392558452469E-2</v>
          </cell>
          <cell r="M17">
            <v>1329.4828869999999</v>
          </cell>
          <cell r="N17">
            <v>8.3512530020124365E-3</v>
          </cell>
          <cell r="P17">
            <v>0</v>
          </cell>
          <cell r="Q17">
            <v>2688.336192704051</v>
          </cell>
          <cell r="R17">
            <v>2.0534239269474529E-2</v>
          </cell>
          <cell r="S17">
            <v>2688.336192704051</v>
          </cell>
          <cell r="T17">
            <v>1.1099806836648674E-2</v>
          </cell>
        </row>
        <row r="18">
          <cell r="B18" t="str">
            <v>Dominica</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D20">
            <v>0</v>
          </cell>
          <cell r="E20">
            <v>340.43776200000002</v>
          </cell>
          <cell r="F20">
            <v>4.6684303704452521E-3</v>
          </cell>
          <cell r="G20">
            <v>340.43776200000002</v>
          </cell>
          <cell r="H20">
            <v>2.0809784167734164E-3</v>
          </cell>
          <cell r="J20">
            <v>0</v>
          </cell>
          <cell r="K20">
            <v>314.538093</v>
          </cell>
          <cell r="L20">
            <v>2.660274778158187E-3</v>
          </cell>
          <cell r="M20">
            <v>314.538093</v>
          </cell>
          <cell r="N20">
            <v>1.9757961678926951E-3</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J21">
            <v>0</v>
          </cell>
          <cell r="K21">
            <v>475.78385599999996</v>
          </cell>
          <cell r="L21">
            <v>4.0240461175926525E-3</v>
          </cell>
          <cell r="M21">
            <v>475.78385599999996</v>
          </cell>
          <cell r="N21">
            <v>2.9886743143381677E-3</v>
          </cell>
          <cell r="P21">
            <v>0</v>
          </cell>
          <cell r="Q21">
            <v>36.426400000000001</v>
          </cell>
          <cell r="R21">
            <v>2.7823469972080623E-4</v>
          </cell>
          <cell r="S21">
            <v>36.426400000000001</v>
          </cell>
          <cell r="T21">
            <v>1.5040008941285342E-4</v>
          </cell>
        </row>
        <row r="22">
          <cell r="B22" t="str">
            <v>Grenada</v>
          </cell>
          <cell r="D22">
            <v>0</v>
          </cell>
          <cell r="E22">
            <v>10.824759999999999</v>
          </cell>
          <cell r="F22">
            <v>1.4844016727139965E-4</v>
          </cell>
          <cell r="G22">
            <v>10.824759999999999</v>
          </cell>
          <cell r="H22">
            <v>6.6168017890894855E-5</v>
          </cell>
          <cell r="J22">
            <v>0</v>
          </cell>
          <cell r="K22">
            <v>47.65117</v>
          </cell>
          <cell r="L22">
            <v>4.030202017557475E-4</v>
          </cell>
          <cell r="M22">
            <v>47.65117</v>
          </cell>
          <cell r="N22">
            <v>2.9932463245907503E-4</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J26">
            <v>0</v>
          </cell>
          <cell r="K26">
            <v>184.20835699999998</v>
          </cell>
          <cell r="L26">
            <v>1.5579825050095254E-3</v>
          </cell>
          <cell r="M26">
            <v>184.20835699999998</v>
          </cell>
          <cell r="N26">
            <v>1.157119515741483E-3</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D29">
            <v>0</v>
          </cell>
          <cell r="E29">
            <v>21265.418761999998</v>
          </cell>
          <cell r="F29">
            <v>0.29161314598454291</v>
          </cell>
          <cell r="G29">
            <v>21265.418761999998</v>
          </cell>
          <cell r="H29">
            <v>0.1299881576220985</v>
          </cell>
          <cell r="J29">
            <v>0</v>
          </cell>
          <cell r="K29">
            <v>33107.578081000007</v>
          </cell>
          <cell r="L29">
            <v>0.28001458931331141</v>
          </cell>
          <cell r="M29">
            <v>33107.578081000007</v>
          </cell>
          <cell r="N29">
            <v>0.20796789755016415</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J30">
            <v>0</v>
          </cell>
          <cell r="K30">
            <v>159.851609</v>
          </cell>
          <cell r="L30">
            <v>1.3519799767804412E-3</v>
          </cell>
          <cell r="M30">
            <v>159.851609</v>
          </cell>
          <cell r="N30">
            <v>1.0041206566788763E-3</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J32">
            <v>0</v>
          </cell>
          <cell r="K32">
            <v>1871.4432880000004</v>
          </cell>
          <cell r="L32">
            <v>1.5828141292316633E-2</v>
          </cell>
          <cell r="M32">
            <v>1871.4432880000004</v>
          </cell>
          <cell r="N32">
            <v>1.1755620572351173E-2</v>
          </cell>
          <cell r="P32">
            <v>0</v>
          </cell>
          <cell r="Q32">
            <v>856.76698999999962</v>
          </cell>
          <cell r="R32">
            <v>6.5442180998767077E-3</v>
          </cell>
          <cell r="S32">
            <v>856.76698999999962</v>
          </cell>
          <cell r="T32">
            <v>3.5374846787489633E-3</v>
          </cell>
        </row>
        <row r="33">
          <cell r="B33" t="str">
            <v>Paraguay</v>
          </cell>
          <cell r="D33">
            <v>0</v>
          </cell>
          <cell r="E33">
            <v>75.572767999999996</v>
          </cell>
          <cell r="F33">
            <v>1.0363309969997191E-3</v>
          </cell>
          <cell r="G33">
            <v>75.572767999999996</v>
          </cell>
          <cell r="H33">
            <v>4.6195022015161962E-4</v>
          </cell>
          <cell r="J33">
            <v>0</v>
          </cell>
          <cell r="K33">
            <v>488.34743900000001</v>
          </cell>
          <cell r="L33">
            <v>4.1303053711521159E-3</v>
          </cell>
          <cell r="M33">
            <v>488.34743900000001</v>
          </cell>
          <cell r="N33">
            <v>3.0675934649874404E-3</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J34">
            <v>0</v>
          </cell>
          <cell r="K34">
            <v>2158.1519190000004</v>
          </cell>
          <cell r="L34">
            <v>1.8253042303367027E-2</v>
          </cell>
          <cell r="M34">
            <v>2158.1519190000004</v>
          </cell>
          <cell r="N34">
            <v>1.3556603750663889E-2</v>
          </cell>
          <cell r="P34">
            <v>0</v>
          </cell>
          <cell r="Q34">
            <v>2989.1045399999994</v>
          </cell>
          <cell r="R34">
            <v>2.2831589290212551E-2</v>
          </cell>
          <cell r="S34">
            <v>2989.1045399999994</v>
          </cell>
          <cell r="T34">
            <v>1.234164205302654E-2</v>
          </cell>
        </row>
        <row r="35">
          <cell r="B35" t="str">
            <v>South America, regional</v>
          </cell>
          <cell r="D35">
            <v>0</v>
          </cell>
          <cell r="F35">
            <v>0</v>
          </cell>
          <cell r="H35">
            <v>0</v>
          </cell>
          <cell r="J35">
            <v>0</v>
          </cell>
          <cell r="K35">
            <v>1114.2083533333334</v>
          </cell>
          <cell r="L35">
            <v>9.4236610634815306E-3</v>
          </cell>
          <cell r="M35">
            <v>1114.2083533333334</v>
          </cell>
          <cell r="N35">
            <v>6.9989888148461257E-3</v>
          </cell>
          <cell r="P35">
            <v>0</v>
          </cell>
          <cell r="R35">
            <v>0</v>
          </cell>
          <cell r="T35">
            <v>0</v>
          </cell>
        </row>
        <row r="36">
          <cell r="B36" t="str">
            <v>St. Kitts-Nevis</v>
          </cell>
          <cell r="D36">
            <v>0</v>
          </cell>
          <cell r="E36">
            <v>2354.2385360000003</v>
          </cell>
          <cell r="F36">
            <v>3.228372380363307E-2</v>
          </cell>
          <cell r="G36">
            <v>2354.2385360000003</v>
          </cell>
          <cell r="H36">
            <v>1.4390646773645065E-2</v>
          </cell>
          <cell r="J36">
            <v>0</v>
          </cell>
          <cell r="L36">
            <v>0</v>
          </cell>
          <cell r="N36">
            <v>0</v>
          </cell>
          <cell r="P36">
            <v>0</v>
          </cell>
          <cell r="R36">
            <v>0</v>
          </cell>
          <cell r="T36">
            <v>0</v>
          </cell>
        </row>
        <row r="37">
          <cell r="B37" t="str">
            <v>St. Lucia</v>
          </cell>
          <cell r="D37">
            <v>0</v>
          </cell>
          <cell r="E37">
            <v>160.81684400000003</v>
          </cell>
          <cell r="F37">
            <v>2.2052848491253933E-3</v>
          </cell>
          <cell r="G37">
            <v>160.81684400000003</v>
          </cell>
          <cell r="H37">
            <v>9.8301780463947927E-4</v>
          </cell>
          <cell r="J37">
            <v>0</v>
          </cell>
          <cell r="K37">
            <v>175.37449400000003</v>
          </cell>
          <cell r="L37">
            <v>1.483268174835836E-3</v>
          </cell>
          <cell r="M37">
            <v>175.37449400000003</v>
          </cell>
          <cell r="N37">
            <v>1.1016288993375455E-3</v>
          </cell>
          <cell r="P37">
            <v>0</v>
          </cell>
          <cell r="Q37">
            <v>42.71031</v>
          </cell>
          <cell r="R37">
            <v>3.2623290464697439E-4</v>
          </cell>
          <cell r="S37">
            <v>42.71031</v>
          </cell>
          <cell r="T37">
            <v>1.7634557471643333E-4</v>
          </cell>
        </row>
        <row r="38">
          <cell r="B38" t="str">
            <v>St.Vincent &amp; Grenadines</v>
          </cell>
          <cell r="D38">
            <v>0</v>
          </cell>
          <cell r="E38">
            <v>47.860720000000001</v>
          </cell>
          <cell r="F38">
            <v>6.5631508527945416E-4</v>
          </cell>
          <cell r="G38">
            <v>47.860720000000001</v>
          </cell>
          <cell r="H38">
            <v>2.9255604532859013E-4</v>
          </cell>
          <cell r="J38">
            <v>0</v>
          </cell>
          <cell r="K38">
            <v>110.17695999999999</v>
          </cell>
          <cell r="L38">
            <v>9.318457584154789E-4</v>
          </cell>
          <cell r="M38">
            <v>110.17695999999999</v>
          </cell>
          <cell r="N38">
            <v>6.9208537917239406E-4</v>
          </cell>
          <cell r="P38">
            <v>0</v>
          </cell>
          <cell r="Q38">
            <v>5.8799999999999998E-2</v>
          </cell>
          <cell r="R38">
            <v>4.4913031053256446E-7</v>
          </cell>
          <cell r="S38">
            <v>5.8799999999999998E-2</v>
          </cell>
          <cell r="T38">
            <v>2.4277790990808263E-7</v>
          </cell>
        </row>
        <row r="39">
          <cell r="B39" t="str">
            <v>Suriname</v>
          </cell>
          <cell r="D39">
            <v>0</v>
          </cell>
          <cell r="F39">
            <v>0</v>
          </cell>
          <cell r="H39">
            <v>0</v>
          </cell>
          <cell r="I39">
            <v>10</v>
          </cell>
          <cell r="J39">
            <v>2.441380690007781E-4</v>
          </cell>
          <cell r="K39">
            <v>21.868051000000001</v>
          </cell>
          <cell r="L39">
            <v>1.8495382854240465E-4</v>
          </cell>
          <cell r="M39">
            <v>31.868051000000001</v>
          </cell>
          <cell r="N39">
            <v>2.0018170913247376E-4</v>
          </cell>
          <cell r="P39">
            <v>0</v>
          </cell>
          <cell r="R39">
            <v>0</v>
          </cell>
          <cell r="T39">
            <v>0</v>
          </cell>
        </row>
        <row r="40">
          <cell r="B40" t="str">
            <v>Uruguay</v>
          </cell>
          <cell r="D40">
            <v>0</v>
          </cell>
          <cell r="E40">
            <v>123.378395</v>
          </cell>
          <cell r="F40">
            <v>1.6918905907823195E-3</v>
          </cell>
          <cell r="G40">
            <v>123.378395</v>
          </cell>
          <cell r="H40">
            <v>7.5416950100601701E-4</v>
          </cell>
          <cell r="J40">
            <v>0</v>
          </cell>
          <cell r="K40">
            <v>1523.3483879999999</v>
          </cell>
          <cell r="L40">
            <v>1.2884052472920446E-2</v>
          </cell>
          <cell r="M40">
            <v>1523.3483879999999</v>
          </cell>
          <cell r="N40">
            <v>9.5690346395529095E-3</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J41">
            <v>0</v>
          </cell>
          <cell r="K41">
            <v>1408.2172220000002</v>
          </cell>
          <cell r="L41">
            <v>1.1910305432717776E-2</v>
          </cell>
          <cell r="M41">
            <v>1408.2172220000002</v>
          </cell>
          <cell r="N41">
            <v>8.8458290194698211E-3</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73"/>
      <sheetData sheetId="74">
        <row r="8">
          <cell r="B8" t="str">
            <v>Albania</v>
          </cell>
          <cell r="D8">
            <v>0</v>
          </cell>
          <cell r="E8">
            <v>642.64228600000001</v>
          </cell>
          <cell r="F8">
            <v>2.2295020028278573E-2</v>
          </cell>
          <cell r="G8">
            <v>642.64228600000001</v>
          </cell>
          <cell r="H8">
            <v>2.0169169367105447E-2</v>
          </cell>
          <cell r="J8">
            <v>0</v>
          </cell>
          <cell r="K8">
            <v>658.53986899999984</v>
          </cell>
          <cell r="L8">
            <v>1.4269199555988569E-2</v>
          </cell>
          <cell r="M8">
            <v>658.53986899999984</v>
          </cell>
          <cell r="N8">
            <v>1.1962143162906337E-2</v>
          </cell>
          <cell r="P8">
            <v>0</v>
          </cell>
          <cell r="Q8">
            <v>368.30730411044402</v>
          </cell>
          <cell r="R8">
            <v>5.6755909133016447E-3</v>
          </cell>
          <cell r="S8">
            <v>368.30730411044402</v>
          </cell>
          <cell r="T8">
            <v>2.3190237978677002E-3</v>
          </cell>
        </row>
        <row r="9">
          <cell r="B9" t="str">
            <v>Belarus</v>
          </cell>
          <cell r="C9">
            <v>5.2419899999999995</v>
          </cell>
          <cell r="D9">
            <v>1.7254008851692074E-3</v>
          </cell>
          <cell r="E9">
            <v>549.11585300000013</v>
          </cell>
          <cell r="F9">
            <v>1.905033205437134E-2</v>
          </cell>
          <cell r="G9">
            <v>554.35784300000012</v>
          </cell>
          <cell r="H9">
            <v>1.7398383936176671E-2</v>
          </cell>
          <cell r="J9">
            <v>0</v>
          </cell>
          <cell r="K9">
            <v>877.51438600000006</v>
          </cell>
          <cell r="L9">
            <v>1.9013925316471291E-2</v>
          </cell>
          <cell r="M9">
            <v>877.51438600000006</v>
          </cell>
          <cell r="N9">
            <v>1.5939737602799348E-2</v>
          </cell>
          <cell r="O9">
            <v>118.3304</v>
          </cell>
          <cell r="P9">
            <v>1.2598155239509086E-3</v>
          </cell>
          <cell r="Q9">
            <v>274.65782000000002</v>
          </cell>
          <cell r="R9">
            <v>4.2324586291446155E-3</v>
          </cell>
          <cell r="S9">
            <v>392.98821999999996</v>
          </cell>
          <cell r="T9">
            <v>2.4744256339493649E-3</v>
          </cell>
        </row>
        <row r="10">
          <cell r="B10" t="str">
            <v>Bosnia-Herzegovina</v>
          </cell>
          <cell r="C10">
            <v>57.423999999999999</v>
          </cell>
          <cell r="D10">
            <v>1.8901108248958232E-2</v>
          </cell>
          <cell r="E10">
            <v>2198.6171759999997</v>
          </cell>
          <cell r="F10">
            <v>7.6276048186217971E-2</v>
          </cell>
          <cell r="G10">
            <v>2256.0411759999993</v>
          </cell>
          <cell r="H10">
            <v>7.0805294903839772E-2</v>
          </cell>
          <cell r="I10">
            <v>1181.6722400000001</v>
          </cell>
          <cell r="J10">
            <v>0.1327594232924193</v>
          </cell>
          <cell r="K10">
            <v>3250.0703690000009</v>
          </cell>
          <cell r="L10">
            <v>7.0422315867813362E-2</v>
          </cell>
          <cell r="M10">
            <v>4431.7426090000008</v>
          </cell>
          <cell r="N10">
            <v>8.0501032732476926E-2</v>
          </cell>
          <cell r="P10">
            <v>0</v>
          </cell>
          <cell r="Q10">
            <v>3625.7786988790967</v>
          </cell>
          <cell r="R10">
            <v>5.5873007152825907E-2</v>
          </cell>
          <cell r="S10">
            <v>3625.7786988790967</v>
          </cell>
          <cell r="T10">
            <v>2.2829487752925558E-2</v>
          </cell>
        </row>
        <row r="11">
          <cell r="B11" t="str">
            <v>Europe, regional</v>
          </cell>
          <cell r="D11">
            <v>0</v>
          </cell>
          <cell r="E11">
            <v>138.893</v>
          </cell>
          <cell r="F11">
            <v>4.8185783666089095E-3</v>
          </cell>
          <cell r="G11">
            <v>138.893</v>
          </cell>
          <cell r="H11">
            <v>4.3591224884093251E-3</v>
          </cell>
          <cell r="I11">
            <v>700</v>
          </cell>
          <cell r="J11">
            <v>7.8644139346705402E-2</v>
          </cell>
          <cell r="K11">
            <v>507.92536670588231</v>
          </cell>
          <cell r="L11">
            <v>1.1005694200535807E-2</v>
          </cell>
          <cell r="M11">
            <v>1207.9253667058824</v>
          </cell>
          <cell r="N11">
            <v>2.1941535883899396E-2</v>
          </cell>
          <cell r="O11">
            <v>279.113</v>
          </cell>
          <cell r="P11">
            <v>2.9716023129855891E-3</v>
          </cell>
          <cell r="Q11">
            <v>16294.662721965198</v>
          </cell>
          <cell r="R11">
            <v>0.25109966228736069</v>
          </cell>
          <cell r="S11">
            <v>16573.775721965198</v>
          </cell>
          <cell r="T11">
            <v>0.10435573742581479</v>
          </cell>
        </row>
        <row r="12">
          <cell r="B12" t="str">
            <v>Former Yugoslav Republic of Macedonia (FYROM)</v>
          </cell>
          <cell r="D12">
            <v>0</v>
          </cell>
          <cell r="E12">
            <v>1373.4683359999999</v>
          </cell>
          <cell r="F12">
            <v>4.7649376218181889E-2</v>
          </cell>
          <cell r="G12">
            <v>1373.4683359999999</v>
          </cell>
          <cell r="H12">
            <v>4.3105964379599654E-2</v>
          </cell>
          <cell r="I12">
            <v>40</v>
          </cell>
          <cell r="J12">
            <v>4.4939508198117376E-3</v>
          </cell>
          <cell r="K12">
            <v>2103.6692370000001</v>
          </cell>
          <cell r="L12">
            <v>4.5582169820833157E-2</v>
          </cell>
          <cell r="M12">
            <v>2143.6692369999992</v>
          </cell>
          <cell r="N12">
            <v>3.8938991417256458E-2</v>
          </cell>
          <cell r="P12">
            <v>0</v>
          </cell>
          <cell r="Q12">
            <v>1838.6553988165231</v>
          </cell>
          <cell r="R12">
            <v>2.833355667333385E-2</v>
          </cell>
          <cell r="S12">
            <v>1838.6553988165231</v>
          </cell>
          <cell r="T12">
            <v>1.1576978187363984E-2</v>
          </cell>
        </row>
        <row r="13">
          <cell r="B13" t="str">
            <v>Kosovo</v>
          </cell>
          <cell r="C13">
            <v>795</v>
          </cell>
          <cell r="D13">
            <v>0.26167423129565681</v>
          </cell>
          <cell r="E13">
            <v>9495.6367090000022</v>
          </cell>
          <cell r="F13">
            <v>0.3294296301697337</v>
          </cell>
          <cell r="G13">
            <v>10290.636709000002</v>
          </cell>
          <cell r="H13">
            <v>0.3229690905823363</v>
          </cell>
          <cell r="J13">
            <v>0</v>
          </cell>
          <cell r="K13">
            <v>4686.3963200000007</v>
          </cell>
          <cell r="L13">
            <v>0.10154453425891288</v>
          </cell>
          <cell r="M13">
            <v>4686.3963200000007</v>
          </cell>
          <cell r="N13">
            <v>8.5126727077411687E-2</v>
          </cell>
          <cell r="P13">
            <v>0</v>
          </cell>
          <cell r="Q13">
            <v>3500.3978507974543</v>
          </cell>
          <cell r="R13">
            <v>5.3940896672983685E-2</v>
          </cell>
          <cell r="S13">
            <v>3500.3978507974543</v>
          </cell>
          <cell r="T13">
            <v>2.204003512124228E-2</v>
          </cell>
        </row>
        <row r="14">
          <cell r="B14" t="str">
            <v>Moldova</v>
          </cell>
          <cell r="C14">
            <v>28.870360000000002</v>
          </cell>
          <cell r="D14">
            <v>9.5026783147533073E-3</v>
          </cell>
          <cell r="E14">
            <v>1151.7547440000001</v>
          </cell>
          <cell r="F14">
            <v>3.9957524807424295E-2</v>
          </cell>
          <cell r="G14">
            <v>1180.625104</v>
          </cell>
          <cell r="H14">
            <v>3.7053627189469578E-2</v>
          </cell>
          <cell r="I14">
            <v>78.052999999999997</v>
          </cell>
          <cell r="J14">
            <v>8.7691585834691384E-3</v>
          </cell>
          <cell r="K14">
            <v>1214.4340570000004</v>
          </cell>
          <cell r="L14">
            <v>2.6314279093285705E-2</v>
          </cell>
          <cell r="M14">
            <v>1292.4870569999998</v>
          </cell>
          <cell r="N14">
            <v>2.3477568997477789E-2</v>
          </cell>
          <cell r="P14">
            <v>0</v>
          </cell>
          <cell r="Q14">
            <v>209.57983999999999</v>
          </cell>
          <cell r="R14">
            <v>3.2296113116413285E-3</v>
          </cell>
          <cell r="S14">
            <v>209.57983999999999</v>
          </cell>
          <cell r="T14">
            <v>1.3196062936823058E-3</v>
          </cell>
        </row>
        <row r="15">
          <cell r="B15" t="str">
            <v>Montenegro</v>
          </cell>
          <cell r="C15">
            <v>87.200999999999993</v>
          </cell>
          <cell r="D15">
            <v>2.8702207098380589E-2</v>
          </cell>
          <cell r="E15">
            <v>400.66312899999997</v>
          </cell>
          <cell r="F15">
            <v>1.3900100694039545E-2</v>
          </cell>
          <cell r="G15">
            <v>487.86412899999993</v>
          </cell>
          <cell r="H15">
            <v>1.5311495151030849E-2</v>
          </cell>
          <cell r="I15">
            <v>43.003</v>
          </cell>
          <cell r="J15">
            <v>4.8313341776091033E-3</v>
          </cell>
          <cell r="K15">
            <v>967.90879600000017</v>
          </cell>
          <cell r="L15">
            <v>2.097258558254525E-2</v>
          </cell>
          <cell r="M15">
            <v>1010.9117960000001</v>
          </cell>
          <cell r="N15">
            <v>1.8362854244778869E-2</v>
          </cell>
          <cell r="O15">
            <v>78.157479999999993</v>
          </cell>
          <cell r="P15">
            <v>8.321108237349205E-4</v>
          </cell>
          <cell r="Q15">
            <v>505.24989000000005</v>
          </cell>
          <cell r="R15">
            <v>7.7858669991805358E-3</v>
          </cell>
          <cell r="S15">
            <v>583.40737000000001</v>
          </cell>
          <cell r="T15">
            <v>3.6733878470020858E-3</v>
          </cell>
        </row>
        <row r="16">
          <cell r="B16" t="str">
            <v>Serbia</v>
          </cell>
          <cell r="C16">
            <v>13.65</v>
          </cell>
          <cell r="D16">
            <v>4.4928971788499557E-3</v>
          </cell>
          <cell r="E16">
            <v>3266.6213360000024</v>
          </cell>
          <cell r="F16">
            <v>0.11332803598131443</v>
          </cell>
          <cell r="G16">
            <v>3280.2713360000021</v>
          </cell>
          <cell r="H16">
            <v>0.10295050541670286</v>
          </cell>
          <cell r="I16">
            <v>813.75903100000005</v>
          </cell>
          <cell r="J16">
            <v>9.1424826612291385E-2</v>
          </cell>
          <cell r="K16">
            <v>2998.956657000002</v>
          </cell>
          <cell r="L16">
            <v>6.4981200095712663E-2</v>
          </cell>
          <cell r="M16">
            <v>3812.7156880000011</v>
          </cell>
          <cell r="N16">
            <v>6.9256628256344738E-2</v>
          </cell>
          <cell r="P16">
            <v>0</v>
          </cell>
          <cell r="Q16">
            <v>2080.8060069014455</v>
          </cell>
          <cell r="R16">
            <v>3.2065081341889241E-2</v>
          </cell>
          <cell r="S16">
            <v>2080.8060069014455</v>
          </cell>
          <cell r="T16">
            <v>1.3101664275719911E-2</v>
          </cell>
        </row>
        <row r="17">
          <cell r="B17" t="str">
            <v>Turkey</v>
          </cell>
          <cell r="C17">
            <v>2050.7413799999999</v>
          </cell>
          <cell r="D17">
            <v>0.67500147697823198</v>
          </cell>
          <cell r="E17">
            <v>6566.515593000001</v>
          </cell>
          <cell r="F17">
            <v>0.22781040067123526</v>
          </cell>
          <cell r="G17">
            <v>8617.2569729999996</v>
          </cell>
          <cell r="H17">
            <v>0.27045048101348784</v>
          </cell>
          <cell r="I17">
            <v>35.817999999999998</v>
          </cell>
          <cell r="J17">
            <v>4.0241082616004195E-3</v>
          </cell>
          <cell r="K17">
            <v>6254.4528189999983</v>
          </cell>
          <cell r="L17">
            <v>0.13552108169752478</v>
          </cell>
          <cell r="M17">
            <v>6290.2708190000003</v>
          </cell>
          <cell r="N17">
            <v>0.11426053852227756</v>
          </cell>
          <cell r="O17">
            <v>84063.179520000005</v>
          </cell>
          <cell r="P17">
            <v>0.89498639869355701</v>
          </cell>
          <cell r="Q17">
            <v>13968.336309556538</v>
          </cell>
          <cell r="R17">
            <v>0.21525112792410797</v>
          </cell>
          <cell r="S17">
            <v>98031.515829556622</v>
          </cell>
          <cell r="T17">
            <v>0.6172492796439748</v>
          </cell>
        </row>
        <row r="18">
          <cell r="B18" t="str">
            <v>Ukraine</v>
          </cell>
          <cell r="D18">
            <v>0</v>
          </cell>
          <cell r="E18">
            <v>3040.5485680000006</v>
          </cell>
          <cell r="F18">
            <v>0.10548495282259367</v>
          </cell>
          <cell r="G18">
            <v>3040.5485680000006</v>
          </cell>
          <cell r="H18">
            <v>9.5426865571840006E-2</v>
          </cell>
          <cell r="I18">
            <v>6008.5486999999994</v>
          </cell>
          <cell r="J18">
            <v>0.67505305890609368</v>
          </cell>
          <cell r="K18">
            <v>22631.275109000006</v>
          </cell>
          <cell r="L18">
            <v>0.49037301451037607</v>
          </cell>
          <cell r="M18">
            <v>28639.823809000005</v>
          </cell>
          <cell r="N18">
            <v>0.52023224210237096</v>
          </cell>
          <cell r="O18">
            <v>9387.9872500000001</v>
          </cell>
          <cell r="P18">
            <v>9.9950072645771493E-2</v>
          </cell>
          <cell r="Q18">
            <v>22226.776590760983</v>
          </cell>
          <cell r="R18">
            <v>0.34251314009423017</v>
          </cell>
          <cell r="S18">
            <v>31614.763840760985</v>
          </cell>
          <cell r="T18">
            <v>0.19906037402045912</v>
          </cell>
        </row>
        <row r="19">
          <cell r="B19" t="str">
            <v>Europe Total</v>
          </cell>
          <cell r="C19">
            <v>3038.1287299999999</v>
          </cell>
          <cell r="D19">
            <v>1</v>
          </cell>
          <cell r="E19">
            <v>28824.476730000017</v>
          </cell>
          <cell r="F19">
            <v>1</v>
          </cell>
          <cell r="G19">
            <v>31862.605460000057</v>
          </cell>
          <cell r="H19">
            <v>1</v>
          </cell>
          <cell r="I19">
            <v>8900.8539709999986</v>
          </cell>
          <cell r="J19">
            <v>1</v>
          </cell>
          <cell r="K19">
            <v>46151.142985705912</v>
          </cell>
          <cell r="L19">
            <v>1</v>
          </cell>
          <cell r="M19">
            <v>55051.996956705887</v>
          </cell>
          <cell r="N19">
            <v>1</v>
          </cell>
          <cell r="O19">
            <v>93926.767650000009</v>
          </cell>
          <cell r="P19">
            <v>1</v>
          </cell>
          <cell r="Q19">
            <v>64893.208431787709</v>
          </cell>
          <cell r="R19">
            <v>1</v>
          </cell>
          <cell r="S19">
            <v>158819.97608178746</v>
          </cell>
          <cell r="T19">
            <v>1</v>
          </cell>
        </row>
      </sheetData>
      <sheetData sheetId="75"/>
      <sheetData sheetId="76">
        <row r="7">
          <cell r="B7" t="str">
            <v>Fiji</v>
          </cell>
          <cell r="C7">
            <v>23.520500000000002</v>
          </cell>
          <cell r="D7">
            <v>0.68746377702633155</v>
          </cell>
          <cell r="E7">
            <v>643.597624</v>
          </cell>
          <cell r="F7">
            <v>0.11606737340880251</v>
          </cell>
          <cell r="G7">
            <v>667.11812400000019</v>
          </cell>
          <cell r="H7">
            <v>0.1195713286342318</v>
          </cell>
          <cell r="J7">
            <v>0</v>
          </cell>
          <cell r="K7">
            <v>1262.2912279999998</v>
          </cell>
          <cell r="L7">
            <v>0.15227313530583497</v>
          </cell>
          <cell r="M7">
            <v>1262.2912279999998</v>
          </cell>
          <cell r="N7">
            <v>0.15227313530583497</v>
          </cell>
          <cell r="P7">
            <v>0</v>
          </cell>
          <cell r="Q7">
            <v>194.04664</v>
          </cell>
          <cell r="R7">
            <v>3.3745607289714957E-2</v>
          </cell>
          <cell r="S7">
            <v>194.04664</v>
          </cell>
          <cell r="T7">
            <v>3.3745607289714957E-2</v>
          </cell>
        </row>
        <row r="8">
          <cell r="B8" t="str">
            <v>Kiribati</v>
          </cell>
          <cell r="D8">
            <v>0</v>
          </cell>
          <cell r="E8">
            <v>17.045100000000001</v>
          </cell>
          <cell r="F8">
            <v>3.0739392327066451E-3</v>
          </cell>
          <cell r="G8">
            <v>17.045100000000001</v>
          </cell>
          <cell r="H8">
            <v>3.0550890170439201E-3</v>
          </cell>
          <cell r="J8">
            <v>0</v>
          </cell>
          <cell r="K8">
            <v>11.9284</v>
          </cell>
          <cell r="L8">
            <v>1.4389507166741734E-3</v>
          </cell>
          <cell r="M8">
            <v>11.9284</v>
          </cell>
          <cell r="N8">
            <v>1.4389507166741734E-3</v>
          </cell>
          <cell r="P8">
            <v>0</v>
          </cell>
          <cell r="Q8">
            <v>11.85453</v>
          </cell>
          <cell r="R8">
            <v>2.061557540930081E-3</v>
          </cell>
          <cell r="S8">
            <v>11.85453</v>
          </cell>
          <cell r="T8">
            <v>2.061557540930081E-3</v>
          </cell>
        </row>
        <row r="9">
          <cell r="B9" t="str">
            <v>Marshall Islands</v>
          </cell>
          <cell r="D9">
            <v>0</v>
          </cell>
          <cell r="E9">
            <v>5.3900299999999994</v>
          </cell>
          <cell r="F9">
            <v>9.720461999322852E-4</v>
          </cell>
          <cell r="G9">
            <v>5.3900299999999994</v>
          </cell>
          <cell r="H9">
            <v>9.6608535324153204E-4</v>
          </cell>
          <cell r="J9">
            <v>0</v>
          </cell>
          <cell r="L9">
            <v>0</v>
          </cell>
          <cell r="N9">
            <v>0</v>
          </cell>
          <cell r="P9">
            <v>0</v>
          </cell>
          <cell r="R9">
            <v>0</v>
          </cell>
          <cell r="T9">
            <v>0</v>
          </cell>
        </row>
        <row r="10">
          <cell r="B10" t="str">
            <v>Oceania, regional</v>
          </cell>
          <cell r="D10">
            <v>0</v>
          </cell>
          <cell r="E10">
            <v>3275.0896750000002</v>
          </cell>
          <cell r="F10">
            <v>0.59063464823409395</v>
          </cell>
          <cell r="G10">
            <v>3275.0896750000002</v>
          </cell>
          <cell r="H10">
            <v>0.58701271895890561</v>
          </cell>
          <cell r="J10">
            <v>0</v>
          </cell>
          <cell r="K10">
            <v>3073.2723000000005</v>
          </cell>
          <cell r="L10">
            <v>0.37073600638978282</v>
          </cell>
          <cell r="M10">
            <v>3073.2723000000005</v>
          </cell>
          <cell r="N10">
            <v>0.37073600638978282</v>
          </cell>
          <cell r="P10">
            <v>0</v>
          </cell>
          <cell r="Q10">
            <v>3687.9462199999998</v>
          </cell>
          <cell r="R10">
            <v>0.6413508878365981</v>
          </cell>
          <cell r="S10">
            <v>3687.9462199999998</v>
          </cell>
          <cell r="T10">
            <v>0.6413508878365981</v>
          </cell>
        </row>
        <row r="11">
          <cell r="B11" t="str">
            <v>Papua New Guinea</v>
          </cell>
          <cell r="C11">
            <v>3.476</v>
          </cell>
          <cell r="D11">
            <v>0.10159750383467733</v>
          </cell>
          <cell r="E11">
            <v>1324.7175220000001</v>
          </cell>
          <cell r="F11">
            <v>0.23890157072294843</v>
          </cell>
          <cell r="G11">
            <v>1328.193522</v>
          </cell>
          <cell r="H11">
            <v>0.23805958554488282</v>
          </cell>
          <cell r="J11">
            <v>0</v>
          </cell>
          <cell r="K11">
            <v>947.18403100000012</v>
          </cell>
          <cell r="L11">
            <v>0.11426101909977721</v>
          </cell>
          <cell r="M11">
            <v>947.18403100000012</v>
          </cell>
          <cell r="N11">
            <v>0.11426101909977721</v>
          </cell>
          <cell r="P11">
            <v>0</v>
          </cell>
          <cell r="Q11">
            <v>784.57157799999982</v>
          </cell>
          <cell r="R11">
            <v>0.13644062253208797</v>
          </cell>
          <cell r="S11">
            <v>784.57157799999982</v>
          </cell>
          <cell r="T11">
            <v>0.13644062253208797</v>
          </cell>
        </row>
        <row r="12">
          <cell r="B12" t="str">
            <v>Solomon Islands</v>
          </cell>
          <cell r="C12">
            <v>7.216939</v>
          </cell>
          <cell r="D12">
            <v>0.21093871913899093</v>
          </cell>
          <cell r="E12">
            <v>220.26624699999999</v>
          </cell>
          <cell r="F12">
            <v>3.9723149661448291E-2</v>
          </cell>
          <cell r="G12">
            <v>227.48318600000002</v>
          </cell>
          <cell r="H12">
            <v>4.077308922275371E-2</v>
          </cell>
          <cell r="J12">
            <v>0</v>
          </cell>
          <cell r="K12">
            <v>517.0726709999999</v>
          </cell>
          <cell r="L12">
            <v>6.2375682447610652E-2</v>
          </cell>
          <cell r="M12">
            <v>517.0726709999999</v>
          </cell>
          <cell r="N12">
            <v>6.2375682447610652E-2</v>
          </cell>
          <cell r="P12">
            <v>0</v>
          </cell>
          <cell r="Q12">
            <v>112.02394999999999</v>
          </cell>
          <cell r="R12">
            <v>1.9481482512362303E-2</v>
          </cell>
          <cell r="S12">
            <v>112.02394999999999</v>
          </cell>
          <cell r="T12">
            <v>1.9481482512362303E-2</v>
          </cell>
        </row>
        <row r="13">
          <cell r="B13" t="str">
            <v>Tonga</v>
          </cell>
          <cell r="D13">
            <v>0</v>
          </cell>
          <cell r="E13">
            <v>19.364108000000002</v>
          </cell>
          <cell r="F13">
            <v>3.4921526589793317E-3</v>
          </cell>
          <cell r="G13">
            <v>19.364108000000002</v>
          </cell>
          <cell r="H13">
            <v>3.4707378469854859E-3</v>
          </cell>
          <cell r="J13">
            <v>0</v>
          </cell>
          <cell r="K13">
            <v>1.0256670000000001</v>
          </cell>
          <cell r="L13">
            <v>1.237286027228337E-4</v>
          </cell>
          <cell r="M13">
            <v>1.0256670000000001</v>
          </cell>
          <cell r="N13">
            <v>1.237286027228337E-4</v>
          </cell>
          <cell r="P13">
            <v>0</v>
          </cell>
          <cell r="R13">
            <v>0</v>
          </cell>
          <cell r="T13">
            <v>0</v>
          </cell>
        </row>
        <row r="14">
          <cell r="B14" t="str">
            <v>Tuvalu</v>
          </cell>
          <cell r="D14">
            <v>0</v>
          </cell>
          <cell r="E14">
            <v>19.89</v>
          </cell>
          <cell r="F14">
            <v>3.5869928213114132E-3</v>
          </cell>
          <cell r="G14">
            <v>19.89</v>
          </cell>
          <cell r="H14">
            <v>3.5649964241338313E-3</v>
          </cell>
          <cell r="J14">
            <v>0</v>
          </cell>
          <cell r="K14">
            <v>25.885776</v>
          </cell>
          <cell r="L14">
            <v>3.1226615411008279E-3</v>
          </cell>
          <cell r="M14">
            <v>25.885776</v>
          </cell>
          <cell r="N14">
            <v>3.1226615411008279E-3</v>
          </cell>
          <cell r="P14">
            <v>0</v>
          </cell>
          <cell r="R14">
            <v>0</v>
          </cell>
          <cell r="T14">
            <v>0</v>
          </cell>
        </row>
        <row r="15">
          <cell r="B15" t="str">
            <v>Vanuatu</v>
          </cell>
          <cell r="D15">
            <v>0</v>
          </cell>
          <cell r="E15">
            <v>19.674488</v>
          </cell>
          <cell r="F15">
            <v>3.5481270597776536E-3</v>
          </cell>
          <cell r="G15">
            <v>19.674488</v>
          </cell>
          <cell r="H15">
            <v>3.5263689978212152E-3</v>
          </cell>
          <cell r="J15">
            <v>0</v>
          </cell>
          <cell r="K15">
            <v>2450.99145</v>
          </cell>
          <cell r="L15">
            <v>0.29566881589649668</v>
          </cell>
          <cell r="M15">
            <v>2450.99145</v>
          </cell>
          <cell r="N15">
            <v>0.29566881589649668</v>
          </cell>
          <cell r="P15">
            <v>0</v>
          </cell>
          <cell r="Q15">
            <v>959.83558000000005</v>
          </cell>
          <cell r="R15">
            <v>0.16691984228830647</v>
          </cell>
          <cell r="S15">
            <v>959.83558000000005</v>
          </cell>
          <cell r="T15">
            <v>0.16691984228830647</v>
          </cell>
        </row>
        <row r="16">
          <cell r="B16" t="str">
            <v>Pacific Total</v>
          </cell>
          <cell r="C16">
            <v>34.213439000000008</v>
          </cell>
          <cell r="D16">
            <v>1</v>
          </cell>
          <cell r="E16">
            <v>5545.0347939999974</v>
          </cell>
          <cell r="F16">
            <v>1</v>
          </cell>
          <cell r="G16">
            <v>5579.2482330000012</v>
          </cell>
          <cell r="H16">
            <v>1</v>
          </cell>
          <cell r="J16">
            <v>0</v>
          </cell>
          <cell r="K16">
            <v>8289.6515229999986</v>
          </cell>
          <cell r="L16">
            <v>1</v>
          </cell>
          <cell r="M16">
            <v>8289.6515229999986</v>
          </cell>
          <cell r="N16">
            <v>1</v>
          </cell>
          <cell r="P16">
            <v>0</v>
          </cell>
          <cell r="Q16">
            <v>5750.2784980000006</v>
          </cell>
          <cell r="R16">
            <v>1</v>
          </cell>
          <cell r="S16">
            <v>5750.2784980000006</v>
          </cell>
          <cell r="T16">
            <v>1</v>
          </cell>
        </row>
      </sheetData>
      <sheetData sheetId="77"/>
      <sheetData sheetId="78">
        <row r="6">
          <cell r="B6" t="str">
            <v>Afghanistan</v>
          </cell>
          <cell r="E6">
            <v>83768.289439999993</v>
          </cell>
          <cell r="F6">
            <v>17.050999999999998</v>
          </cell>
          <cell r="I6">
            <v>89.714570000000009</v>
          </cell>
          <cell r="J6">
            <v>141972.95150999998</v>
          </cell>
          <cell r="O6">
            <v>9370.4882159515455</v>
          </cell>
          <cell r="R6">
            <v>99.520690000000002</v>
          </cell>
          <cell r="Y6">
            <v>235318.01542595142</v>
          </cell>
        </row>
        <row r="7">
          <cell r="B7" t="str">
            <v>Africa, regional</v>
          </cell>
          <cell r="C7">
            <v>7669.6252249348599</v>
          </cell>
          <cell r="D7">
            <v>258.43022000000002</v>
          </cell>
          <cell r="E7">
            <v>7258.4758299999994</v>
          </cell>
          <cell r="F7">
            <v>19389.421159900001</v>
          </cell>
          <cell r="I7">
            <v>1348.5352600000001</v>
          </cell>
          <cell r="J7">
            <v>188982.57009000008</v>
          </cell>
          <cell r="L7">
            <v>42436.750999999997</v>
          </cell>
          <cell r="O7">
            <v>69037.092525474203</v>
          </cell>
          <cell r="W7">
            <v>319.38400000000001</v>
          </cell>
          <cell r="Y7">
            <v>336700.28531030926</v>
          </cell>
        </row>
        <row r="8">
          <cell r="B8" t="str">
            <v>Albania</v>
          </cell>
          <cell r="O8">
            <v>368.30730411044402</v>
          </cell>
          <cell r="Y8">
            <v>368.30730411044402</v>
          </cell>
        </row>
        <row r="9">
          <cell r="B9" t="str">
            <v>Algeria</v>
          </cell>
          <cell r="E9">
            <v>912.33299999999997</v>
          </cell>
          <cell r="O9">
            <v>2339.9206694135014</v>
          </cell>
          <cell r="Y9">
            <v>3252.2536694134997</v>
          </cell>
        </row>
        <row r="10">
          <cell r="B10" t="str">
            <v>America, regional</v>
          </cell>
          <cell r="E10">
            <v>3531.663</v>
          </cell>
          <cell r="F10">
            <v>909.33859000000007</v>
          </cell>
          <cell r="O10">
            <v>576.96018000000004</v>
          </cell>
          <cell r="V10">
            <v>522.80299000000002</v>
          </cell>
          <cell r="Y10">
            <v>5540.7647600000009</v>
          </cell>
        </row>
        <row r="11">
          <cell r="B11" t="str">
            <v>Angola</v>
          </cell>
          <cell r="O11">
            <v>296.3546</v>
          </cell>
          <cell r="V11">
            <v>94.418639999999996</v>
          </cell>
          <cell r="Y11">
            <v>390.77323999999999</v>
          </cell>
        </row>
        <row r="12">
          <cell r="B12" t="str">
            <v>Antigua and Barbuda</v>
          </cell>
          <cell r="D12">
            <v>1.42374</v>
          </cell>
          <cell r="Y12">
            <v>1.42374</v>
          </cell>
        </row>
        <row r="13">
          <cell r="B13" t="str">
            <v>Argentina</v>
          </cell>
          <cell r="O13">
            <v>969.25821816405301</v>
          </cell>
          <cell r="V13">
            <v>38.399729999999998</v>
          </cell>
          <cell r="Y13">
            <v>1007.6579481640531</v>
          </cell>
        </row>
        <row r="14">
          <cell r="B14" t="str">
            <v>Armenia</v>
          </cell>
          <cell r="O14">
            <v>438.31988737461091</v>
          </cell>
          <cell r="Y14">
            <v>438.31988737461091</v>
          </cell>
        </row>
        <row r="15">
          <cell r="B15" t="str">
            <v>Asia, regional</v>
          </cell>
          <cell r="C15">
            <v>651.40270277777802</v>
          </cell>
          <cell r="E15">
            <v>6129.29</v>
          </cell>
          <cell r="F15">
            <v>351.26642200000003</v>
          </cell>
          <cell r="I15">
            <v>196.59925999999999</v>
          </cell>
          <cell r="J15">
            <v>28786.690289999995</v>
          </cell>
          <cell r="L15">
            <v>5000</v>
          </cell>
          <cell r="O15">
            <v>27566.444052391002</v>
          </cell>
          <cell r="Y15">
            <v>68681.692727168789</v>
          </cell>
        </row>
        <row r="16">
          <cell r="B16" t="str">
            <v>Azerbaijan</v>
          </cell>
          <cell r="O16">
            <v>1008.3323161362139</v>
          </cell>
          <cell r="Y16">
            <v>1008.3323161362139</v>
          </cell>
        </row>
        <row r="17">
          <cell r="B17" t="str">
            <v>Bangladesh</v>
          </cell>
          <cell r="F17">
            <v>291.51578799999999</v>
          </cell>
          <cell r="J17">
            <v>143706.77145</v>
          </cell>
          <cell r="O17">
            <v>4135.3681307799097</v>
          </cell>
          <cell r="R17">
            <v>18.399539999999998</v>
          </cell>
          <cell r="W17">
            <v>387.976</v>
          </cell>
          <cell r="Y17">
            <v>148540.03090877994</v>
          </cell>
        </row>
        <row r="18">
          <cell r="B18" t="str">
            <v>Belarus</v>
          </cell>
          <cell r="O18">
            <v>392.98821999999996</v>
          </cell>
          <cell r="Y18">
            <v>392.98821999999996</v>
          </cell>
        </row>
        <row r="19">
          <cell r="B19" t="str">
            <v>Belize</v>
          </cell>
          <cell r="D19">
            <v>3.3167599999999999</v>
          </cell>
          <cell r="I19">
            <v>243.23071000000002</v>
          </cell>
          <cell r="O19">
            <v>176.07816</v>
          </cell>
          <cell r="Y19">
            <v>422.62563000000006</v>
          </cell>
        </row>
        <row r="20">
          <cell r="B20" t="str">
            <v>Bhutan</v>
          </cell>
          <cell r="I20">
            <v>61.64461</v>
          </cell>
          <cell r="Y20">
            <v>61.64461</v>
          </cell>
        </row>
        <row r="21">
          <cell r="B21" t="str">
            <v>Bolivia</v>
          </cell>
          <cell r="I21">
            <v>127.9295</v>
          </cell>
          <cell r="O21">
            <v>91.970569999999995</v>
          </cell>
          <cell r="Y21">
            <v>219.90006999999997</v>
          </cell>
        </row>
        <row r="22">
          <cell r="B22" t="str">
            <v>Bosnia-Herzegovina</v>
          </cell>
          <cell r="E22">
            <v>3052.4189999999999</v>
          </cell>
          <cell r="O22">
            <v>573.35969887909698</v>
          </cell>
          <cell r="Y22">
            <v>3625.7786988790967</v>
          </cell>
        </row>
        <row r="23">
          <cell r="B23" t="str">
            <v>Botswana</v>
          </cell>
          <cell r="D23">
            <v>10.25756</v>
          </cell>
          <cell r="O23">
            <v>268.44959724670008</v>
          </cell>
          <cell r="Y23">
            <v>278.70715724670009</v>
          </cell>
        </row>
        <row r="24">
          <cell r="B24" t="str">
            <v>Brazil</v>
          </cell>
          <cell r="F24">
            <v>11747.341070000004</v>
          </cell>
          <cell r="I24">
            <v>30146.704619999997</v>
          </cell>
          <cell r="O24">
            <v>8424.8613259003196</v>
          </cell>
          <cell r="V24">
            <v>3354.9485099999988</v>
          </cell>
          <cell r="Y24">
            <v>53673.855525900326</v>
          </cell>
        </row>
        <row r="25">
          <cell r="B25" t="str">
            <v>Burkina Faso</v>
          </cell>
          <cell r="F25">
            <v>43.546230000000001</v>
          </cell>
          <cell r="I25">
            <v>88.155749999999998</v>
          </cell>
          <cell r="Y25">
            <v>131.70197999999999</v>
          </cell>
        </row>
        <row r="26">
          <cell r="B26" t="str">
            <v>Burundi</v>
          </cell>
          <cell r="E26">
            <v>472.88410000000005</v>
          </cell>
          <cell r="J26">
            <v>2612.6052199999999</v>
          </cell>
          <cell r="O26">
            <v>103.20186000000001</v>
          </cell>
          <cell r="Y26">
            <v>3188.6911799999993</v>
          </cell>
        </row>
        <row r="27">
          <cell r="B27" t="str">
            <v>Cambodia</v>
          </cell>
          <cell r="I27">
            <v>272.50756999999999</v>
          </cell>
          <cell r="J27">
            <v>1467.6120000000001</v>
          </cell>
          <cell r="O27">
            <v>305.33930757595863</v>
          </cell>
          <cell r="Y27">
            <v>2045.4588775759585</v>
          </cell>
        </row>
        <row r="28">
          <cell r="B28" t="str">
            <v>Cameroon</v>
          </cell>
          <cell r="I28">
            <v>336.63517000000002</v>
          </cell>
          <cell r="J28">
            <v>1250.2950000000001</v>
          </cell>
          <cell r="O28">
            <v>118.22876000000001</v>
          </cell>
          <cell r="Y28">
            <v>1705.1589299999998</v>
          </cell>
        </row>
        <row r="29">
          <cell r="B29" t="str">
            <v>Cape Verde</v>
          </cell>
          <cell r="I29">
            <v>77.446789999999993</v>
          </cell>
          <cell r="Y29">
            <v>77.446789999999993</v>
          </cell>
        </row>
        <row r="30">
          <cell r="B30" t="str">
            <v>Central African Rep.</v>
          </cell>
          <cell r="J30">
            <v>18913.561189999997</v>
          </cell>
          <cell r="Y30">
            <v>18913.561189999997</v>
          </cell>
        </row>
        <row r="31">
          <cell r="B31" t="str">
            <v>Chile</v>
          </cell>
          <cell r="F31">
            <v>4463.53953</v>
          </cell>
          <cell r="I31">
            <v>75.865250000000003</v>
          </cell>
          <cell r="O31">
            <v>1521.5090532990898</v>
          </cell>
          <cell r="V31">
            <v>662.78485999999998</v>
          </cell>
          <cell r="Y31">
            <v>6723.6986932990894</v>
          </cell>
        </row>
        <row r="32">
          <cell r="B32" t="str">
            <v>China</v>
          </cell>
          <cell r="F32">
            <v>26273.284755999997</v>
          </cell>
          <cell r="I32">
            <v>206.05613</v>
          </cell>
          <cell r="O32">
            <v>12871.149688989233</v>
          </cell>
          <cell r="V32">
            <v>7551.4837000000052</v>
          </cell>
          <cell r="Y32">
            <v>46901.974274989254</v>
          </cell>
        </row>
        <row r="33">
          <cell r="B33" t="str">
            <v>Colombia</v>
          </cell>
          <cell r="E33">
            <v>16042.304875996562</v>
          </cell>
          <cell r="F33">
            <v>2842.1013800000001</v>
          </cell>
          <cell r="O33">
            <v>5096.3425562495213</v>
          </cell>
          <cell r="V33">
            <v>902.01351</v>
          </cell>
          <cell r="Y33">
            <v>24882.762322246079</v>
          </cell>
        </row>
        <row r="34">
          <cell r="B34" t="str">
            <v>Comoros</v>
          </cell>
          <cell r="I34">
            <v>5</v>
          </cell>
          <cell r="O34">
            <v>5</v>
          </cell>
          <cell r="Y34">
            <v>10</v>
          </cell>
        </row>
        <row r="35">
          <cell r="B35" t="str">
            <v>Congo, Dem. Rep.</v>
          </cell>
          <cell r="E35">
            <v>654.41926999999987</v>
          </cell>
          <cell r="I35">
            <v>97.245249999999999</v>
          </cell>
          <cell r="J35">
            <v>128499.38073</v>
          </cell>
          <cell r="O35">
            <v>294.96533999999997</v>
          </cell>
          <cell r="Y35">
            <v>129546.01058999998</v>
          </cell>
        </row>
        <row r="36">
          <cell r="B36" t="str">
            <v>Congo, Rep.</v>
          </cell>
          <cell r="I36">
            <v>89.324250000000006</v>
          </cell>
          <cell r="Y36">
            <v>89.324250000000006</v>
          </cell>
        </row>
        <row r="37">
          <cell r="B37" t="str">
            <v>Costa Rica</v>
          </cell>
          <cell r="O37">
            <v>803.22379999999998</v>
          </cell>
          <cell r="Y37">
            <v>803.22379999999998</v>
          </cell>
        </row>
        <row r="38">
          <cell r="B38" t="str">
            <v>Cote d'Ivoire</v>
          </cell>
          <cell r="F38">
            <v>280.423</v>
          </cell>
          <cell r="O38">
            <v>305.06222000000002</v>
          </cell>
          <cell r="Y38">
            <v>585.48522000000003</v>
          </cell>
        </row>
        <row r="39">
          <cell r="B39" t="str">
            <v>Cuba</v>
          </cell>
          <cell r="N39">
            <v>2248.8535499999998</v>
          </cell>
          <cell r="O39">
            <v>439.48264270405099</v>
          </cell>
          <cell r="Y39">
            <v>2688.336192704051</v>
          </cell>
        </row>
        <row r="40">
          <cell r="B40" t="str">
            <v>Developing countries, unspecified</v>
          </cell>
          <cell r="D40">
            <v>15.84529</v>
          </cell>
          <cell r="E40">
            <v>81858.009472400008</v>
          </cell>
          <cell r="F40">
            <v>235576.17721499997</v>
          </cell>
          <cell r="G40">
            <v>325.83600000000001</v>
          </cell>
          <cell r="H40">
            <v>38077</v>
          </cell>
          <cell r="I40">
            <v>10121.393180000001</v>
          </cell>
          <cell r="J40">
            <v>1914989.5525200011</v>
          </cell>
          <cell r="K40">
            <v>15792.81883</v>
          </cell>
          <cell r="L40">
            <v>103785.14900000002</v>
          </cell>
          <cell r="M40">
            <v>32526.016890000006</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2946497.9951317445</v>
          </cell>
        </row>
        <row r="41">
          <cell r="B41" t="str">
            <v>Dominica</v>
          </cell>
          <cell r="D41">
            <v>0.2286</v>
          </cell>
          <cell r="J41">
            <v>-2.5261</v>
          </cell>
          <cell r="O41">
            <v>46.703429999999997</v>
          </cell>
          <cell r="Y41">
            <v>44.405929999999998</v>
          </cell>
        </row>
        <row r="42">
          <cell r="B42" t="str">
            <v>Dominican Republic</v>
          </cell>
          <cell r="O42">
            <v>7.0205000000000002</v>
          </cell>
          <cell r="Y42">
            <v>7.0205000000000002</v>
          </cell>
        </row>
        <row r="43">
          <cell r="B43" t="str">
            <v>Ecuador</v>
          </cell>
          <cell r="I43">
            <v>39.623249999999999</v>
          </cell>
          <cell r="O43">
            <v>52.770040000000009</v>
          </cell>
          <cell r="Y43">
            <v>92.393290000000007</v>
          </cell>
        </row>
        <row r="44">
          <cell r="B44" t="str">
            <v>Egypt</v>
          </cell>
          <cell r="E44">
            <v>3907.3308100000004</v>
          </cell>
          <cell r="F44">
            <v>3519.4699900000001</v>
          </cell>
          <cell r="J44">
            <v>69.251999999999995</v>
          </cell>
          <cell r="O44">
            <v>3983.4179416968409</v>
          </cell>
          <cell r="Y44">
            <v>11479.470741696839</v>
          </cell>
        </row>
        <row r="45">
          <cell r="B45" t="str">
            <v>El Salvador</v>
          </cell>
          <cell r="O45">
            <v>36.426400000000001</v>
          </cell>
          <cell r="Y45">
            <v>36.426400000000001</v>
          </cell>
        </row>
        <row r="46">
          <cell r="B46" t="str">
            <v>Eritrea</v>
          </cell>
          <cell r="E46">
            <v>600.83384000000001</v>
          </cell>
          <cell r="O46">
            <v>-5.4957600000000006</v>
          </cell>
          <cell r="Y46">
            <v>595.33807999999999</v>
          </cell>
        </row>
        <row r="47">
          <cell r="B47" t="str">
            <v>Ethiopia</v>
          </cell>
          <cell r="E47">
            <v>37.01979</v>
          </cell>
          <cell r="F47">
            <v>256.627612</v>
          </cell>
          <cell r="I47">
            <v>380.59949000000006</v>
          </cell>
          <cell r="J47">
            <v>331916.59324000002</v>
          </cell>
          <cell r="O47">
            <v>1677.45802833686</v>
          </cell>
          <cell r="R47">
            <v>51.254199999999997</v>
          </cell>
          <cell r="Y47">
            <v>334319.55236033688</v>
          </cell>
        </row>
        <row r="48">
          <cell r="B48" t="str">
            <v>Europe, regional</v>
          </cell>
          <cell r="C48">
            <v>580.56413906249998</v>
          </cell>
          <cell r="E48">
            <v>500.37099999999998</v>
          </cell>
          <cell r="O48">
            <v>15492.8405829027</v>
          </cell>
          <cell r="Y48">
            <v>16573.775721965198</v>
          </cell>
        </row>
        <row r="49">
          <cell r="B49" t="str">
            <v>Fiji</v>
          </cell>
          <cell r="D49">
            <v>121.2736</v>
          </cell>
          <cell r="O49">
            <v>72.773040000000009</v>
          </cell>
          <cell r="Y49">
            <v>194.04664</v>
          </cell>
        </row>
        <row r="50">
          <cell r="B50" t="str">
            <v>Former Yugoslav Republic of Macedonia (FYROM)</v>
          </cell>
          <cell r="E50">
            <v>1238.8030000000001</v>
          </cell>
          <cell r="O50">
            <v>599.85239881652296</v>
          </cell>
          <cell r="Y50">
            <v>1838.6553988165231</v>
          </cell>
        </row>
        <row r="51">
          <cell r="B51" t="str">
            <v>Gabon</v>
          </cell>
          <cell r="I51">
            <v>150</v>
          </cell>
          <cell r="Y51">
            <v>150</v>
          </cell>
        </row>
        <row r="52">
          <cell r="B52" t="str">
            <v>Gambia</v>
          </cell>
          <cell r="D52">
            <v>5.4493600000000004</v>
          </cell>
          <cell r="F52">
            <v>10767.609380000002</v>
          </cell>
          <cell r="O52">
            <v>31.262450000000001</v>
          </cell>
          <cell r="Y52">
            <v>10804.321190000002</v>
          </cell>
        </row>
        <row r="53">
          <cell r="B53" t="str">
            <v>Georgia</v>
          </cell>
          <cell r="O53">
            <v>761.83869158674383</v>
          </cell>
          <cell r="Y53">
            <v>761.83869158674383</v>
          </cell>
        </row>
        <row r="54">
          <cell r="B54" t="str">
            <v>Ghana</v>
          </cell>
          <cell r="D54">
            <v>5.4586600000000001</v>
          </cell>
          <cell r="F54">
            <v>95.841360000000009</v>
          </cell>
          <cell r="I54">
            <v>91.965099999999993</v>
          </cell>
          <cell r="J54">
            <v>56136.786059999999</v>
          </cell>
          <cell r="O54">
            <v>1737.6898860471599</v>
          </cell>
          <cell r="R54">
            <v>79.425790000000006</v>
          </cell>
          <cell r="Y54">
            <v>58147.166856047152</v>
          </cell>
        </row>
        <row r="55">
          <cell r="B55" t="str">
            <v>Grenada</v>
          </cell>
          <cell r="D55">
            <v>0.27015</v>
          </cell>
          <cell r="Y55">
            <v>0.27015</v>
          </cell>
        </row>
        <row r="56">
          <cell r="B56" t="str">
            <v>Guatemala</v>
          </cell>
          <cell r="F56">
            <v>641.34</v>
          </cell>
          <cell r="I56">
            <v>68.411510000000007</v>
          </cell>
          <cell r="O56">
            <v>390.34732000000008</v>
          </cell>
          <cell r="Y56">
            <v>1100.0988300000004</v>
          </cell>
        </row>
        <row r="57">
          <cell r="B57" t="str">
            <v>Guinea</v>
          </cell>
          <cell r="I57">
            <v>79.795500000000004</v>
          </cell>
          <cell r="O57">
            <v>30.96125</v>
          </cell>
          <cell r="Y57">
            <v>110.75675000000001</v>
          </cell>
        </row>
        <row r="58">
          <cell r="B58" t="str">
            <v>Guinea-Bissau</v>
          </cell>
          <cell r="O58">
            <v>22.02</v>
          </cell>
          <cell r="Y58">
            <v>22.02</v>
          </cell>
        </row>
        <row r="59">
          <cell r="B59" t="str">
            <v>Guyana</v>
          </cell>
          <cell r="D59">
            <v>2.5215800000000002</v>
          </cell>
          <cell r="E59">
            <v>167.16200000000001</v>
          </cell>
          <cell r="J59">
            <v>331.77577000000002</v>
          </cell>
          <cell r="O59">
            <v>156.38028000000003</v>
          </cell>
          <cell r="Y59">
            <v>657.83962999999983</v>
          </cell>
        </row>
        <row r="60">
          <cell r="B60" t="str">
            <v>Haiti</v>
          </cell>
          <cell r="J60">
            <v>5892.53377</v>
          </cell>
          <cell r="O60">
            <v>103.83759000000001</v>
          </cell>
          <cell r="Y60">
            <v>5996.371360000001</v>
          </cell>
        </row>
        <row r="61">
          <cell r="B61" t="str">
            <v>Honduras</v>
          </cell>
          <cell r="I61">
            <v>82.022999999999996</v>
          </cell>
          <cell r="O61">
            <v>93.656080000000003</v>
          </cell>
          <cell r="Y61">
            <v>175.67908</v>
          </cell>
        </row>
        <row r="62">
          <cell r="B62" t="str">
            <v>India</v>
          </cell>
          <cell r="D62">
            <v>1.30341</v>
          </cell>
          <cell r="F62">
            <v>19443.847615999999</v>
          </cell>
          <cell r="I62">
            <v>56.763930000000002</v>
          </cell>
          <cell r="J62">
            <v>54208.769570000004</v>
          </cell>
          <cell r="O62">
            <v>15460.557930227202</v>
          </cell>
          <cell r="V62">
            <v>3399.1449800000005</v>
          </cell>
          <cell r="W62">
            <v>50</v>
          </cell>
          <cell r="Y62">
            <v>92620.387436227276</v>
          </cell>
        </row>
        <row r="63">
          <cell r="B63" t="str">
            <v>Indonesia</v>
          </cell>
          <cell r="E63">
            <v>268.11998999999997</v>
          </cell>
          <cell r="F63">
            <v>1234.5477879999999</v>
          </cell>
          <cell r="I63">
            <v>259.75361999999996</v>
          </cell>
          <cell r="J63">
            <v>12292.219800000003</v>
          </cell>
          <cell r="O63">
            <v>2691.5672104353698</v>
          </cell>
          <cell r="V63">
            <v>703.08467000000007</v>
          </cell>
          <cell r="Y63">
            <v>17449.293078435374</v>
          </cell>
        </row>
        <row r="64">
          <cell r="B64" t="str">
            <v>Iran</v>
          </cell>
          <cell r="O64">
            <v>859.10868648663109</v>
          </cell>
          <cell r="Y64">
            <v>859.10868648663109</v>
          </cell>
        </row>
        <row r="65">
          <cell r="B65" t="str">
            <v>Iraq</v>
          </cell>
          <cell r="E65">
            <v>26964.177469999999</v>
          </cell>
          <cell r="G65">
            <v>745</v>
          </cell>
          <cell r="I65">
            <v>15.386320000000001</v>
          </cell>
          <cell r="J65">
            <v>87213.888940000004</v>
          </cell>
          <cell r="O65">
            <v>3942.6087667535094</v>
          </cell>
          <cell r="Y65">
            <v>118881.06149675348</v>
          </cell>
        </row>
        <row r="66">
          <cell r="B66" t="str">
            <v>Jamaica</v>
          </cell>
          <cell r="D66">
            <v>124.80918</v>
          </cell>
          <cell r="E66">
            <v>366.85399999999998</v>
          </cell>
          <cell r="F66">
            <v>526.25902599999995</v>
          </cell>
          <cell r="J66">
            <v>4800.375</v>
          </cell>
          <cell r="O66">
            <v>641.57413001171506</v>
          </cell>
          <cell r="Y66">
            <v>6459.8713360117144</v>
          </cell>
        </row>
        <row r="67">
          <cell r="B67" t="str">
            <v>Jordan</v>
          </cell>
          <cell r="E67">
            <v>26609.296529999996</v>
          </cell>
          <cell r="J67">
            <v>143908.65219000005</v>
          </cell>
          <cell r="O67">
            <v>3107.2870471710307</v>
          </cell>
          <cell r="R67">
            <v>7.6551299999999998</v>
          </cell>
          <cell r="V67">
            <v>1220.23</v>
          </cell>
          <cell r="Y67">
            <v>174853.12089717112</v>
          </cell>
        </row>
        <row r="68">
          <cell r="B68" t="str">
            <v>Kazakhstan</v>
          </cell>
          <cell r="F68">
            <v>1262.8151399999999</v>
          </cell>
          <cell r="O68">
            <v>2175.9979988202795</v>
          </cell>
          <cell r="V68">
            <v>46.328000000000003</v>
          </cell>
          <cell r="Y68">
            <v>3485.1411388202796</v>
          </cell>
        </row>
        <row r="69">
          <cell r="B69" t="str">
            <v>Kenya</v>
          </cell>
          <cell r="D69">
            <v>147.23859999999999</v>
          </cell>
          <cell r="E69">
            <v>3885.3628600000002</v>
          </cell>
          <cell r="F69">
            <v>1516.9152462000002</v>
          </cell>
          <cell r="I69">
            <v>783.91251000000011</v>
          </cell>
          <cell r="J69">
            <v>124546.02860000001</v>
          </cell>
          <cell r="O69">
            <v>2301.76686682025</v>
          </cell>
          <cell r="R69">
            <v>6.2832099999999995</v>
          </cell>
          <cell r="T69">
            <v>113.82</v>
          </cell>
          <cell r="V69">
            <v>441.95632999999992</v>
          </cell>
          <cell r="Y69">
            <v>133743.28422302025</v>
          </cell>
        </row>
        <row r="70">
          <cell r="B70" t="str">
            <v>Kiribati</v>
          </cell>
          <cell r="D70">
            <v>11.85453</v>
          </cell>
          <cell r="Y70">
            <v>11.85453</v>
          </cell>
        </row>
        <row r="71">
          <cell r="B71" t="str">
            <v>Korea, Dem. Rep.</v>
          </cell>
          <cell r="O71">
            <v>215.97386</v>
          </cell>
          <cell r="Y71">
            <v>215.97386</v>
          </cell>
        </row>
        <row r="72">
          <cell r="B72" t="str">
            <v>Kosovo</v>
          </cell>
          <cell r="E72">
            <v>2984.2579999999998</v>
          </cell>
          <cell r="O72">
            <v>516.13985079745487</v>
          </cell>
          <cell r="Y72">
            <v>3500.3978507974543</v>
          </cell>
        </row>
        <row r="73">
          <cell r="B73" t="str">
            <v>Kyrgyz Republic</v>
          </cell>
          <cell r="I73">
            <v>90.861500000000007</v>
          </cell>
          <cell r="J73">
            <v>783.23694</v>
          </cell>
          <cell r="O73">
            <v>136.15073000000001</v>
          </cell>
          <cell r="Y73">
            <v>1010.2491699999999</v>
          </cell>
        </row>
        <row r="74">
          <cell r="B74" t="str">
            <v>Laos</v>
          </cell>
          <cell r="I74">
            <v>155.214</v>
          </cell>
          <cell r="J74">
            <v>660.03300000000002</v>
          </cell>
          <cell r="O74">
            <v>181.90395000000001</v>
          </cell>
          <cell r="Y74">
            <v>997.15095000000008</v>
          </cell>
        </row>
        <row r="75">
          <cell r="B75" t="str">
            <v>Lebanon</v>
          </cell>
          <cell r="E75">
            <v>16508.589650000002</v>
          </cell>
          <cell r="F75">
            <v>4.8087359999999997</v>
          </cell>
          <cell r="J75">
            <v>105954.23449</v>
          </cell>
          <cell r="O75">
            <v>1569.5836814022502</v>
          </cell>
          <cell r="Y75">
            <v>124037.21655740227</v>
          </cell>
        </row>
        <row r="76">
          <cell r="B76" t="str">
            <v>Lesotho</v>
          </cell>
          <cell r="D76">
            <v>4.67821</v>
          </cell>
          <cell r="F76">
            <v>98.635810000000006</v>
          </cell>
          <cell r="J76">
            <v>5499.9999299999999</v>
          </cell>
          <cell r="R76">
            <v>6.9984099999999998</v>
          </cell>
          <cell r="X76">
            <v>82.5</v>
          </cell>
          <cell r="Y76">
            <v>5692.8123600000008</v>
          </cell>
        </row>
        <row r="77">
          <cell r="B77" t="str">
            <v>Liberia</v>
          </cell>
          <cell r="I77">
            <v>18.577000000000002</v>
          </cell>
          <cell r="J77">
            <v>1469.6300699999999</v>
          </cell>
          <cell r="O77">
            <v>58.955119999999994</v>
          </cell>
          <cell r="R77">
            <v>13.92883</v>
          </cell>
          <cell r="Y77">
            <v>1561.0910200000005</v>
          </cell>
        </row>
        <row r="78">
          <cell r="B78" t="str">
            <v>Libya</v>
          </cell>
          <cell r="E78">
            <v>11547.397599999998</v>
          </cell>
          <cell r="J78">
            <v>1559.87772</v>
          </cell>
          <cell r="O78">
            <v>1245.259993852</v>
          </cell>
          <cell r="Y78">
            <v>14352.535313852004</v>
          </cell>
        </row>
        <row r="79">
          <cell r="B79" t="str">
            <v>Madagascar</v>
          </cell>
          <cell r="I79">
            <v>612.45913999999993</v>
          </cell>
          <cell r="O79">
            <v>29.805020000000003</v>
          </cell>
          <cell r="Y79">
            <v>642.26415999999995</v>
          </cell>
        </row>
        <row r="80">
          <cell r="B80" t="str">
            <v>Malawi</v>
          </cell>
          <cell r="D80">
            <v>121.79443999999999</v>
          </cell>
          <cell r="F80">
            <v>1670.8813499999999</v>
          </cell>
          <cell r="I80">
            <v>278.12025</v>
          </cell>
          <cell r="J80">
            <v>94147.250860000015</v>
          </cell>
          <cell r="O80">
            <v>-607.68523481346017</v>
          </cell>
          <cell r="W80">
            <v>7118.9280000000008</v>
          </cell>
          <cell r="Y80">
            <v>102729.28966518656</v>
          </cell>
        </row>
        <row r="81">
          <cell r="B81" t="str">
            <v>Malaysia</v>
          </cell>
          <cell r="D81">
            <v>61.991160000000001</v>
          </cell>
          <cell r="F81">
            <v>2112.6888588000002</v>
          </cell>
          <cell r="O81">
            <v>1561.1275407545404</v>
          </cell>
          <cell r="V81">
            <v>527.32750999999996</v>
          </cell>
          <cell r="Y81">
            <v>4263.1350695545416</v>
          </cell>
        </row>
        <row r="82">
          <cell r="B82" t="str">
            <v>Maldives</v>
          </cell>
          <cell r="O82">
            <v>137.18673000000001</v>
          </cell>
          <cell r="Y82">
            <v>137.18673000000001</v>
          </cell>
        </row>
        <row r="83">
          <cell r="B83" t="str">
            <v>Mali</v>
          </cell>
          <cell r="E83">
            <v>2260.6559999999999</v>
          </cell>
          <cell r="F83">
            <v>93.351569999999995</v>
          </cell>
          <cell r="I83">
            <v>156.04908999999998</v>
          </cell>
          <cell r="Y83">
            <v>2510.0566600000006</v>
          </cell>
        </row>
        <row r="84">
          <cell r="B84" t="str">
            <v>Mauritius</v>
          </cell>
          <cell r="D84">
            <v>5.6990699999999999</v>
          </cell>
          <cell r="O84">
            <v>187.17812076435104</v>
          </cell>
          <cell r="Y84">
            <v>192.87719076435104</v>
          </cell>
        </row>
        <row r="85">
          <cell r="B85" t="str">
            <v>Mexico</v>
          </cell>
          <cell r="F85">
            <v>3933.7596600000002</v>
          </cell>
          <cell r="O85">
            <v>3786.3538454037093</v>
          </cell>
          <cell r="V85">
            <v>3745.0502700000002</v>
          </cell>
          <cell r="Y85">
            <v>11465.163775403707</v>
          </cell>
        </row>
        <row r="86">
          <cell r="B86" t="str">
            <v>Middle East, regional</v>
          </cell>
          <cell r="C86">
            <v>4326.9470675615703</v>
          </cell>
          <cell r="D86">
            <v>0</v>
          </cell>
          <cell r="J86">
            <v>10250.14366</v>
          </cell>
          <cell r="O86">
            <v>21999.256962574</v>
          </cell>
          <cell r="Y86">
            <v>36576.347690135568</v>
          </cell>
        </row>
        <row r="87">
          <cell r="B87" t="str">
            <v>Moldova</v>
          </cell>
          <cell r="O87">
            <v>209.57983999999999</v>
          </cell>
          <cell r="Y87">
            <v>209.57983999999999</v>
          </cell>
        </row>
        <row r="88">
          <cell r="B88" t="str">
            <v>Mongolia</v>
          </cell>
          <cell r="F88">
            <v>12.11952</v>
          </cell>
          <cell r="I88">
            <v>218.69372999999999</v>
          </cell>
          <cell r="O88">
            <v>131.71524999999997</v>
          </cell>
          <cell r="Y88">
            <v>362.52850000000007</v>
          </cell>
        </row>
        <row r="89">
          <cell r="B89" t="str">
            <v>Montenegro</v>
          </cell>
          <cell r="O89">
            <v>583.40737000000001</v>
          </cell>
          <cell r="Y89">
            <v>583.40737000000001</v>
          </cell>
        </row>
        <row r="90">
          <cell r="B90" t="str">
            <v>Montserrat</v>
          </cell>
          <cell r="E90">
            <v>54.377000000000002</v>
          </cell>
          <cell r="I90">
            <v>181.86664999999999</v>
          </cell>
          <cell r="J90">
            <v>27799.378610000003</v>
          </cell>
          <cell r="O90">
            <v>498.08645000000007</v>
          </cell>
          <cell r="Y90">
            <v>28533.70871000001</v>
          </cell>
        </row>
        <row r="91">
          <cell r="B91" t="str">
            <v>Morocco</v>
          </cell>
          <cell r="E91">
            <v>673.86950000000013</v>
          </cell>
          <cell r="O91">
            <v>2479.8410543555906</v>
          </cell>
          <cell r="Y91">
            <v>3153.7105543555908</v>
          </cell>
        </row>
        <row r="92">
          <cell r="B92" t="str">
            <v>Mozambique</v>
          </cell>
          <cell r="I92">
            <v>418.99664000000001</v>
          </cell>
          <cell r="J92">
            <v>53716.586210000001</v>
          </cell>
          <cell r="O92">
            <v>283.61802910925599</v>
          </cell>
          <cell r="V92">
            <v>109.00503999999999</v>
          </cell>
          <cell r="Y92">
            <v>54528.205919109248</v>
          </cell>
        </row>
        <row r="93">
          <cell r="B93" t="str">
            <v>Myanmar</v>
          </cell>
          <cell r="D93">
            <v>0.37420999999999999</v>
          </cell>
          <cell r="E93">
            <v>1116.4206899999997</v>
          </cell>
          <cell r="I93">
            <v>299.50054</v>
          </cell>
          <cell r="J93">
            <v>101584.27185000002</v>
          </cell>
          <cell r="O93">
            <v>3481.6831070530811</v>
          </cell>
          <cell r="V93">
            <v>440.15228999999999</v>
          </cell>
          <cell r="Y93">
            <v>106922.40268705311</v>
          </cell>
        </row>
        <row r="94">
          <cell r="B94" t="str">
            <v>Namibia</v>
          </cell>
          <cell r="O94">
            <v>136.73498615624951</v>
          </cell>
          <cell r="Y94">
            <v>136.73498615624951</v>
          </cell>
        </row>
        <row r="95">
          <cell r="B95" t="str">
            <v>Nepal</v>
          </cell>
          <cell r="F95">
            <v>5.2433519999999998</v>
          </cell>
          <cell r="I95">
            <v>315.88625999999999</v>
          </cell>
          <cell r="J95">
            <v>100801.93591000001</v>
          </cell>
          <cell r="O95">
            <v>1886.5711618890598</v>
          </cell>
          <cell r="R95">
            <v>20.34179</v>
          </cell>
          <cell r="Y95">
            <v>103029.97847388906</v>
          </cell>
        </row>
        <row r="96">
          <cell r="B96" t="str">
            <v>Nicaragua</v>
          </cell>
          <cell r="O96">
            <v>15.97559</v>
          </cell>
          <cell r="Y96">
            <v>15.97559</v>
          </cell>
        </row>
        <row r="97">
          <cell r="B97" t="str">
            <v>Nigeria</v>
          </cell>
          <cell r="D97">
            <v>231.51130000000001</v>
          </cell>
          <cell r="E97">
            <v>8085.37835</v>
          </cell>
          <cell r="F97">
            <v>379.26649600000007</v>
          </cell>
          <cell r="J97">
            <v>305252.87549999991</v>
          </cell>
          <cell r="O97">
            <v>5615.2573677789196</v>
          </cell>
          <cell r="V97">
            <v>19.095190000000002</v>
          </cell>
          <cell r="Y97">
            <v>319583.3842037787</v>
          </cell>
        </row>
        <row r="98">
          <cell r="B98" t="str">
            <v>North &amp; Central America, regional</v>
          </cell>
          <cell r="C98">
            <v>1603.1792565000001</v>
          </cell>
          <cell r="F98">
            <v>77.536929999999998</v>
          </cell>
          <cell r="I98">
            <v>329.12468000000001</v>
          </cell>
          <cell r="O98">
            <v>22563.63607551215</v>
          </cell>
          <cell r="Y98">
            <v>24573.476942012152</v>
          </cell>
        </row>
        <row r="99">
          <cell r="B99" t="str">
            <v>North of Sahara, regional</v>
          </cell>
          <cell r="E99">
            <v>483.54700000000003</v>
          </cell>
          <cell r="O99">
            <v>32.231000000000002</v>
          </cell>
          <cell r="Y99">
            <v>515.77800000000002</v>
          </cell>
        </row>
        <row r="100">
          <cell r="B100" t="str">
            <v>Oceania, regional</v>
          </cell>
          <cell r="I100">
            <v>148.35425000000001</v>
          </cell>
          <cell r="J100">
            <v>3475</v>
          </cell>
          <cell r="O100">
            <v>64.591970000000003</v>
          </cell>
          <cell r="Y100">
            <v>3687.9462199999998</v>
          </cell>
        </row>
        <row r="101">
          <cell r="B101" t="str">
            <v>Pakistan</v>
          </cell>
          <cell r="D101">
            <v>0.15240999999999999</v>
          </cell>
          <cell r="E101">
            <v>22047.685060000003</v>
          </cell>
          <cell r="F101">
            <v>74.166911999999996</v>
          </cell>
          <cell r="J101">
            <v>423926.58799000026</v>
          </cell>
          <cell r="O101">
            <v>16137.908408856601</v>
          </cell>
          <cell r="R101">
            <v>11.851290000000001</v>
          </cell>
          <cell r="W101">
            <v>449.988</v>
          </cell>
          <cell r="Y101">
            <v>462648.34007085662</v>
          </cell>
        </row>
        <row r="102">
          <cell r="B102" t="str">
            <v>Panama</v>
          </cell>
          <cell r="O102">
            <v>856.76698999999962</v>
          </cell>
          <cell r="Y102">
            <v>856.76698999999962</v>
          </cell>
        </row>
        <row r="103">
          <cell r="B103" t="str">
            <v>Papua New Guinea</v>
          </cell>
          <cell r="F103">
            <v>493.69575799999996</v>
          </cell>
          <cell r="I103">
            <v>174.89474999999999</v>
          </cell>
          <cell r="O103">
            <v>115.98106999999999</v>
          </cell>
          <cell r="Y103">
            <v>784.57157799999982</v>
          </cell>
        </row>
        <row r="104">
          <cell r="B104" t="str">
            <v>Paraguay</v>
          </cell>
          <cell r="I104">
            <v>86.608500000000006</v>
          </cell>
          <cell r="O104">
            <v>34.70823</v>
          </cell>
          <cell r="Y104">
            <v>121.31673000000001</v>
          </cell>
        </row>
        <row r="105">
          <cell r="B105" t="str">
            <v>Peru</v>
          </cell>
          <cell r="F105">
            <v>527.72172999999998</v>
          </cell>
          <cell r="I105">
            <v>117.9175</v>
          </cell>
          <cell r="O105">
            <v>1116.0819899999999</v>
          </cell>
          <cell r="V105">
            <v>1227.3833199999999</v>
          </cell>
          <cell r="Y105">
            <v>2989.1045399999994</v>
          </cell>
        </row>
        <row r="106">
          <cell r="B106" t="str">
            <v>Philippines</v>
          </cell>
          <cell r="F106">
            <v>2044.4291900000001</v>
          </cell>
          <cell r="I106">
            <v>304.50783000000001</v>
          </cell>
          <cell r="J106">
            <v>1465.4587700000002</v>
          </cell>
          <cell r="O106">
            <v>1698.5596622512301</v>
          </cell>
          <cell r="V106">
            <v>152.74115</v>
          </cell>
          <cell r="Y106">
            <v>5665.6966022512306</v>
          </cell>
        </row>
        <row r="107">
          <cell r="B107" t="str">
            <v>Rwanda</v>
          </cell>
          <cell r="J107">
            <v>63111.728120000014</v>
          </cell>
          <cell r="O107">
            <v>732.72742389875907</v>
          </cell>
          <cell r="R107">
            <v>0</v>
          </cell>
          <cell r="W107">
            <v>388.94200000000001</v>
          </cell>
          <cell r="Y107">
            <v>64233.397543898762</v>
          </cell>
        </row>
        <row r="108">
          <cell r="B108" t="str">
            <v>Sao Tome &amp; Principe</v>
          </cell>
          <cell r="I108">
            <v>58.440660000000001</v>
          </cell>
          <cell r="Y108">
            <v>58.440660000000001</v>
          </cell>
        </row>
        <row r="109">
          <cell r="B109" t="str">
            <v>Senegal</v>
          </cell>
          <cell r="E109">
            <v>571.28899999999999</v>
          </cell>
          <cell r="F109">
            <v>135.41240200000001</v>
          </cell>
          <cell r="O109">
            <v>913.03599253171615</v>
          </cell>
          <cell r="Y109">
            <v>1619.7373945317163</v>
          </cell>
        </row>
        <row r="110">
          <cell r="B110" t="str">
            <v>Serbia</v>
          </cell>
          <cell r="E110">
            <v>357.42599999999999</v>
          </cell>
          <cell r="O110">
            <v>1723.3800069014442</v>
          </cell>
          <cell r="Y110">
            <v>2080.8060069014455</v>
          </cell>
        </row>
        <row r="111">
          <cell r="B111" t="str">
            <v>Seychelles</v>
          </cell>
          <cell r="D111">
            <v>2.5874999999999999</v>
          </cell>
          <cell r="F111">
            <v>31</v>
          </cell>
          <cell r="I111">
            <v>28.22626</v>
          </cell>
          <cell r="O111">
            <v>60.618650000000002</v>
          </cell>
          <cell r="Y111">
            <v>122.43240999999999</v>
          </cell>
        </row>
        <row r="112">
          <cell r="B112" t="str">
            <v>Sierra Leone</v>
          </cell>
          <cell r="D112">
            <v>3.2802199999999999</v>
          </cell>
          <cell r="E112">
            <v>892.11300000000006</v>
          </cell>
          <cell r="F112">
            <v>1000</v>
          </cell>
          <cell r="I112">
            <v>33.996740000000003</v>
          </cell>
          <cell r="J112">
            <v>150399.63141999996</v>
          </cell>
          <cell r="O112">
            <v>329.38145409522099</v>
          </cell>
          <cell r="R112">
            <v>68.385449999999992</v>
          </cell>
          <cell r="Y112">
            <v>152726.78828409518</v>
          </cell>
        </row>
        <row r="113">
          <cell r="B113" t="str">
            <v>Solomon Islands</v>
          </cell>
          <cell r="D113">
            <v>50.048949999999998</v>
          </cell>
          <cell r="O113">
            <v>61.974999999999994</v>
          </cell>
          <cell r="Y113">
            <v>112.02394999999999</v>
          </cell>
        </row>
        <row r="114">
          <cell r="B114" t="str">
            <v>Somalia</v>
          </cell>
          <cell r="D114">
            <v>3.3578100000000002</v>
          </cell>
          <cell r="E114">
            <v>26387.449993173712</v>
          </cell>
          <cell r="J114">
            <v>124881.27901</v>
          </cell>
          <cell r="O114">
            <v>443.13352000000003</v>
          </cell>
          <cell r="Y114">
            <v>151715.22033317373</v>
          </cell>
        </row>
        <row r="115">
          <cell r="B115" t="str">
            <v>South Africa</v>
          </cell>
          <cell r="F115">
            <v>5904.5853820000002</v>
          </cell>
          <cell r="J115">
            <v>1916.7126600000001</v>
          </cell>
          <cell r="O115">
            <v>3702.22266949186</v>
          </cell>
          <cell r="V115">
            <v>762.75991999999997</v>
          </cell>
          <cell r="Y115">
            <v>12286.280631491853</v>
          </cell>
        </row>
        <row r="116">
          <cell r="B116" t="str">
            <v>South Asia, regional</v>
          </cell>
          <cell r="C116">
            <v>6989.4044767972</v>
          </cell>
          <cell r="E116">
            <v>3900.0950000000003</v>
          </cell>
          <cell r="F116">
            <v>858.93150000000003</v>
          </cell>
          <cell r="J116">
            <v>2411.8864400000002</v>
          </cell>
          <cell r="O116">
            <v>43309.804813161398</v>
          </cell>
          <cell r="V116">
            <v>660.98356000000001</v>
          </cell>
          <cell r="Y116">
            <v>58131.105789958587</v>
          </cell>
        </row>
        <row r="117">
          <cell r="B117" t="str">
            <v>South of Sahara, regional</v>
          </cell>
          <cell r="C117">
            <v>1832.10926547239</v>
          </cell>
          <cell r="J117">
            <v>152188.47612000004</v>
          </cell>
          <cell r="M117">
            <v>30.189299999999999</v>
          </cell>
          <cell r="O117">
            <v>238.36872000000002</v>
          </cell>
          <cell r="Y117">
            <v>154289.14340547242</v>
          </cell>
        </row>
        <row r="118">
          <cell r="B118" t="str">
            <v>South Sudan</v>
          </cell>
          <cell r="E118">
            <v>3365.3979999999997</v>
          </cell>
          <cell r="J118">
            <v>156172.68750999999</v>
          </cell>
          <cell r="O118">
            <v>1355.1389056148998</v>
          </cell>
          <cell r="Y118">
            <v>160893.22441561491</v>
          </cell>
        </row>
        <row r="119">
          <cell r="B119" t="str">
            <v>Sri Lanka</v>
          </cell>
          <cell r="D119">
            <v>0</v>
          </cell>
          <cell r="E119">
            <v>2099.9229700000001</v>
          </cell>
          <cell r="F119">
            <v>3.5</v>
          </cell>
          <cell r="O119">
            <v>3388.7757425182699</v>
          </cell>
          <cell r="Y119">
            <v>5492.1987125182732</v>
          </cell>
        </row>
        <row r="120">
          <cell r="B120" t="str">
            <v>St. Helena</v>
          </cell>
          <cell r="I120">
            <v>722.23187999999993</v>
          </cell>
          <cell r="J120">
            <v>74213.798650000012</v>
          </cell>
          <cell r="O120">
            <v>33.503050000000002</v>
          </cell>
          <cell r="Y120">
            <v>74969.533580000018</v>
          </cell>
        </row>
        <row r="121">
          <cell r="B121" t="str">
            <v>St. Lucia</v>
          </cell>
          <cell r="D121">
            <v>0.98231999999999997</v>
          </cell>
          <cell r="O121">
            <v>41.727989999999998</v>
          </cell>
          <cell r="Y121">
            <v>42.71031</v>
          </cell>
        </row>
        <row r="122">
          <cell r="B122" t="str">
            <v>St.Vincent &amp; Grenadines</v>
          </cell>
          <cell r="D122">
            <v>5.8799999999999998E-2</v>
          </cell>
          <cell r="Y122">
            <v>5.8799999999999998E-2</v>
          </cell>
        </row>
        <row r="123">
          <cell r="B123" t="str">
            <v>Sudan</v>
          </cell>
          <cell r="D123">
            <v>32.089680000000001</v>
          </cell>
          <cell r="E123">
            <v>2422.8037799999993</v>
          </cell>
          <cell r="F123">
            <v>353.84606000000002</v>
          </cell>
          <cell r="I123">
            <v>125.675</v>
          </cell>
          <cell r="J123">
            <v>59937.228009999992</v>
          </cell>
          <cell r="O123">
            <v>1836.7370310490296</v>
          </cell>
          <cell r="R123">
            <v>244.34170999999998</v>
          </cell>
          <cell r="Y123">
            <v>64952.721271049006</v>
          </cell>
        </row>
        <row r="124">
          <cell r="B124" t="str">
            <v>Swaziland</v>
          </cell>
          <cell r="D124">
            <v>4.3854499999999996</v>
          </cell>
          <cell r="Y124">
            <v>4.3854499999999996</v>
          </cell>
        </row>
        <row r="125">
          <cell r="B125" t="str">
            <v>Syria</v>
          </cell>
          <cell r="E125">
            <v>72166.245950000011</v>
          </cell>
          <cell r="J125">
            <v>216673.75462999998</v>
          </cell>
          <cell r="O125">
            <v>2462.7302741192498</v>
          </cell>
          <cell r="R125">
            <v>6857.4848000000002</v>
          </cell>
          <cell r="S125">
            <v>49350</v>
          </cell>
          <cell r="Y125">
            <v>347510.21565411921</v>
          </cell>
        </row>
        <row r="126">
          <cell r="B126" t="str">
            <v>Tajikistan</v>
          </cell>
          <cell r="J126">
            <v>4381.8007499999994</v>
          </cell>
          <cell r="O126">
            <v>11.04031</v>
          </cell>
          <cell r="Y126">
            <v>4392.8410599999997</v>
          </cell>
        </row>
        <row r="127">
          <cell r="B127" t="str">
            <v>Tanzania</v>
          </cell>
          <cell r="D127">
            <v>232.13453999999999</v>
          </cell>
          <cell r="E127">
            <v>1353.5600999999999</v>
          </cell>
          <cell r="F127">
            <v>2367.8302659999999</v>
          </cell>
          <cell r="I127">
            <v>19.218630000000001</v>
          </cell>
          <cell r="J127">
            <v>180634.58629999994</v>
          </cell>
          <cell r="O127">
            <v>1549.72771496016</v>
          </cell>
          <cell r="R127">
            <v>3.6215800000000002</v>
          </cell>
          <cell r="V127">
            <v>48.808399999999999</v>
          </cell>
          <cell r="Y127">
            <v>186209.48753096003</v>
          </cell>
        </row>
        <row r="128">
          <cell r="B128" t="str">
            <v>Thailand</v>
          </cell>
          <cell r="F128">
            <v>3071.3274200000001</v>
          </cell>
          <cell r="O128">
            <v>3515.0157165729402</v>
          </cell>
          <cell r="V128">
            <v>122.914</v>
          </cell>
          <cell r="Y128">
            <v>6709.2571365729391</v>
          </cell>
        </row>
        <row r="129">
          <cell r="B129" t="str">
            <v>Timor-Leste</v>
          </cell>
          <cell r="O129">
            <v>18.38869</v>
          </cell>
          <cell r="Y129">
            <v>18.38869</v>
          </cell>
        </row>
        <row r="130">
          <cell r="B130" t="str">
            <v>Tunisia</v>
          </cell>
          <cell r="E130">
            <v>5569.4870000000001</v>
          </cell>
          <cell r="O130">
            <v>4268.6508304670697</v>
          </cell>
          <cell r="Y130">
            <v>9838.1378304670689</v>
          </cell>
        </row>
        <row r="131">
          <cell r="B131" t="str">
            <v>Turkey</v>
          </cell>
          <cell r="E131">
            <v>1280.7539999999999</v>
          </cell>
          <cell r="F131">
            <v>3484.0462799999996</v>
          </cell>
          <cell r="J131">
            <v>87969.100439999995</v>
          </cell>
          <cell r="O131">
            <v>4833.045949556541</v>
          </cell>
          <cell r="V131">
            <v>464.56916000000001</v>
          </cell>
          <cell r="Y131">
            <v>98031.515829556622</v>
          </cell>
        </row>
        <row r="132">
          <cell r="B132" t="str">
            <v>Turkmenistan</v>
          </cell>
          <cell r="O132">
            <v>83.855410000000006</v>
          </cell>
          <cell r="Y132">
            <v>83.855410000000006</v>
          </cell>
        </row>
        <row r="133">
          <cell r="B133" t="str">
            <v>Uganda</v>
          </cell>
          <cell r="D133">
            <v>237.06218000000001</v>
          </cell>
          <cell r="F133">
            <v>4053.2614000000003</v>
          </cell>
          <cell r="I133">
            <v>903.88914999999997</v>
          </cell>
          <cell r="J133">
            <v>104738.92950999999</v>
          </cell>
          <cell r="O133">
            <v>847.28497540879994</v>
          </cell>
          <cell r="R133">
            <v>3.1058699999999999</v>
          </cell>
          <cell r="X133">
            <v>115.611</v>
          </cell>
          <cell r="Y133">
            <v>110899.14408540871</v>
          </cell>
        </row>
        <row r="134">
          <cell r="B134" t="str">
            <v>Ukraine</v>
          </cell>
          <cell r="E134">
            <v>16879.403539999999</v>
          </cell>
          <cell r="F134">
            <v>5.0295100000000001</v>
          </cell>
          <cell r="J134">
            <v>10644.794209999998</v>
          </cell>
          <cell r="O134">
            <v>4065.7172407609892</v>
          </cell>
          <cell r="R134">
            <v>19.81934</v>
          </cell>
          <cell r="Y134">
            <v>31614.763840760985</v>
          </cell>
        </row>
        <row r="135">
          <cell r="B135" t="str">
            <v>Uruguay</v>
          </cell>
          <cell r="O135">
            <v>694.01274552875191</v>
          </cell>
          <cell r="Y135">
            <v>694.01274552875191</v>
          </cell>
        </row>
        <row r="136">
          <cell r="B136" t="str">
            <v>Uzbekistan</v>
          </cell>
          <cell r="O136">
            <v>982.16789361280405</v>
          </cell>
          <cell r="Y136">
            <v>982.16789361280405</v>
          </cell>
        </row>
        <row r="137">
          <cell r="B137" t="str">
            <v>Vanuatu</v>
          </cell>
          <cell r="D137">
            <v>5.6540999999999997</v>
          </cell>
          <cell r="J137">
            <v>859.73514999999998</v>
          </cell>
          <cell r="O137">
            <v>94.446330000000003</v>
          </cell>
          <cell r="Y137">
            <v>959.83558000000005</v>
          </cell>
        </row>
        <row r="138">
          <cell r="B138" t="str">
            <v>Venezuela</v>
          </cell>
          <cell r="O138">
            <v>1003.9995133654662</v>
          </cell>
          <cell r="Y138">
            <v>1003.9995133654662</v>
          </cell>
        </row>
        <row r="139">
          <cell r="B139" t="str">
            <v>Vietnam</v>
          </cell>
          <cell r="F139">
            <v>2181.3562820000002</v>
          </cell>
          <cell r="I139">
            <v>232.79918000000001</v>
          </cell>
          <cell r="J139">
            <v>1740.14759</v>
          </cell>
          <cell r="M139">
            <v>1253.4159999999999</v>
          </cell>
          <cell r="O139">
            <v>2955.2750478727403</v>
          </cell>
          <cell r="V139">
            <v>802.99880000000007</v>
          </cell>
          <cell r="Y139">
            <v>9165.9928998727373</v>
          </cell>
        </row>
        <row r="140">
          <cell r="B140" t="str">
            <v>West Bank &amp; Gaza Strip</v>
          </cell>
          <cell r="E140">
            <v>8871.7977300000002</v>
          </cell>
          <cell r="J140">
            <v>10448.981809999997</v>
          </cell>
          <cell r="O140">
            <v>3347.7195389160192</v>
          </cell>
          <cell r="R140">
            <v>60.245579999999997</v>
          </cell>
          <cell r="Y140">
            <v>22728.744658916021</v>
          </cell>
        </row>
        <row r="141">
          <cell r="B141" t="str">
            <v>West Indies, regional</v>
          </cell>
          <cell r="J141">
            <v>61214.66532</v>
          </cell>
          <cell r="O141">
            <v>151.07936999999998</v>
          </cell>
          <cell r="Y141">
            <v>61365.74469</v>
          </cell>
        </row>
        <row r="142">
          <cell r="B142" t="str">
            <v>Yemen</v>
          </cell>
          <cell r="D142">
            <v>26.76989</v>
          </cell>
          <cell r="E142">
            <v>2930.6600000000003</v>
          </cell>
          <cell r="J142">
            <v>122423.06990000003</v>
          </cell>
          <cell r="O142">
            <v>1211.99025471849</v>
          </cell>
          <cell r="R142">
            <v>7.4482600000000003</v>
          </cell>
          <cell r="W142">
            <v>250</v>
          </cell>
          <cell r="Y142">
            <v>126849.93830471851</v>
          </cell>
        </row>
        <row r="143">
          <cell r="B143" t="str">
            <v>Zambia</v>
          </cell>
          <cell r="D143">
            <v>114.08474</v>
          </cell>
          <cell r="F143">
            <v>39.121369999999999</v>
          </cell>
          <cell r="I143">
            <v>82.402500000000003</v>
          </cell>
          <cell r="J143">
            <v>56647.945719999996</v>
          </cell>
          <cell r="O143">
            <v>659.06842185590199</v>
          </cell>
          <cell r="W143">
            <v>300</v>
          </cell>
          <cell r="Y143">
            <v>57842.622751855895</v>
          </cell>
        </row>
        <row r="144">
          <cell r="B144" t="str">
            <v>Zimbabwe</v>
          </cell>
          <cell r="I144">
            <v>26.2715</v>
          </cell>
          <cell r="J144">
            <v>97763.561510000014</v>
          </cell>
          <cell r="O144">
            <v>1856.3501915945403</v>
          </cell>
          <cell r="R144">
            <v>96.810869999999994</v>
          </cell>
          <cell r="Y144">
            <v>99742.99407159457</v>
          </cell>
        </row>
        <row r="145">
          <cell r="B145" t="str">
            <v>Total</v>
          </cell>
          <cell r="C145">
            <v>23653.232133106299</v>
          </cell>
          <cell r="D145">
            <v>1848.3782200000001</v>
          </cell>
          <cell r="E145">
            <v>483036.00419157103</v>
          </cell>
          <cell r="F145">
            <v>376467.83304390043</v>
          </cell>
          <cell r="G145">
            <v>1070.836</v>
          </cell>
          <cell r="H145">
            <v>38077</v>
          </cell>
          <cell r="I145">
            <v>51733.005909999963</v>
          </cell>
          <cell r="J145">
            <v>6372217.3411299987</v>
          </cell>
          <cell r="K145">
            <v>15792.81883</v>
          </cell>
          <cell r="L145">
            <v>151221.9</v>
          </cell>
          <cell r="M145">
            <v>33809.622189999995</v>
          </cell>
          <cell r="N145">
            <v>2248.8535499999998</v>
          </cell>
          <cell r="O145">
            <v>479624.56131102412</v>
          </cell>
          <cell r="P145">
            <v>89586.000000000015</v>
          </cell>
          <cell r="Q145">
            <v>916.65139999999997</v>
          </cell>
          <cell r="R145">
            <v>8842.1460599999991</v>
          </cell>
          <cell r="S145">
            <v>359631.47037000005</v>
          </cell>
          <cell r="T145">
            <v>5110.7765523422913</v>
          </cell>
          <cell r="U145">
            <v>55.335000000000001</v>
          </cell>
          <cell r="V145">
            <v>37518.589319999985</v>
          </cell>
          <cell r="W145">
            <v>11800.133439999998</v>
          </cell>
          <cell r="X145">
            <v>1082.5</v>
          </cell>
          <cell r="Y145">
            <v>8545344.9886519499</v>
          </cell>
        </row>
      </sheetData>
      <sheetData sheetId="79"/>
      <sheetData sheetId="80"/>
      <sheetData sheetId="81">
        <row r="5">
          <cell r="A5" t="str">
            <v>Afghanistan</v>
          </cell>
        </row>
        <row r="6">
          <cell r="A6" t="str">
            <v>Albania</v>
          </cell>
        </row>
        <row r="7">
          <cell r="A7" t="str">
            <v>Algeria</v>
          </cell>
        </row>
        <row r="8">
          <cell r="A8" t="str">
            <v>Angola</v>
          </cell>
        </row>
        <row r="9">
          <cell r="A9" t="str">
            <v>Antigua and Barbuda</v>
          </cell>
        </row>
        <row r="10">
          <cell r="A10" t="str">
            <v>Argentina</v>
          </cell>
        </row>
        <row r="11">
          <cell r="A11" t="str">
            <v>Armenia</v>
          </cell>
        </row>
        <row r="12">
          <cell r="A12" t="str">
            <v>Azerbaijan</v>
          </cell>
        </row>
        <row r="13">
          <cell r="A13" t="str">
            <v>Bangladesh</v>
          </cell>
        </row>
        <row r="14">
          <cell r="A14" t="str">
            <v>Belarus</v>
          </cell>
        </row>
        <row r="15">
          <cell r="A15" t="str">
            <v>Belize</v>
          </cell>
        </row>
        <row r="16">
          <cell r="A16" t="str">
            <v>Bhutan</v>
          </cell>
        </row>
        <row r="17">
          <cell r="A17" t="str">
            <v>Bolivia</v>
          </cell>
        </row>
        <row r="18">
          <cell r="A18" t="str">
            <v>Bosnia-Herzegovina</v>
          </cell>
        </row>
        <row r="19">
          <cell r="A19" t="str">
            <v>Botswana</v>
          </cell>
        </row>
        <row r="20">
          <cell r="A20" t="str">
            <v>Brazil</v>
          </cell>
        </row>
        <row r="21">
          <cell r="A21" t="str">
            <v>Burkina Faso</v>
          </cell>
        </row>
        <row r="22">
          <cell r="A22" t="str">
            <v>Burma</v>
          </cell>
        </row>
        <row r="23">
          <cell r="A23" t="str">
            <v>Burundi</v>
          </cell>
        </row>
        <row r="24">
          <cell r="A24" t="str">
            <v>Cambodia</v>
          </cell>
        </row>
        <row r="25">
          <cell r="A25" t="str">
            <v>Cameroon</v>
          </cell>
        </row>
        <row r="26">
          <cell r="A26" t="str">
            <v>Cape Verde</v>
          </cell>
        </row>
        <row r="27">
          <cell r="A27" t="str">
            <v>Central African Rep.</v>
          </cell>
        </row>
        <row r="28">
          <cell r="A28" t="str">
            <v>Chile</v>
          </cell>
        </row>
        <row r="29">
          <cell r="A29" t="str">
            <v>China</v>
          </cell>
        </row>
        <row r="30">
          <cell r="A30" t="str">
            <v>Colombia</v>
          </cell>
        </row>
        <row r="31">
          <cell r="A31" t="str">
            <v>Comoros</v>
          </cell>
        </row>
        <row r="32">
          <cell r="A32" t="str">
            <v>Congo, Dem. Rep.</v>
          </cell>
        </row>
        <row r="33">
          <cell r="A33" t="str">
            <v>Congo, Rep.</v>
          </cell>
        </row>
        <row r="34">
          <cell r="A34" t="str">
            <v>Costa Rica</v>
          </cell>
        </row>
        <row r="35">
          <cell r="A35" t="str">
            <v>Cote d'Ivoire</v>
          </cell>
        </row>
        <row r="36">
          <cell r="A36" t="str">
            <v>Cuba</v>
          </cell>
        </row>
        <row r="37">
          <cell r="A37" t="str">
            <v>Dominica</v>
          </cell>
        </row>
        <row r="38">
          <cell r="A38" t="str">
            <v>Dominican Republic</v>
          </cell>
        </row>
        <row r="39">
          <cell r="A39" t="str">
            <v>Ecuador</v>
          </cell>
        </row>
        <row r="40">
          <cell r="A40" t="str">
            <v>Egypt</v>
          </cell>
        </row>
        <row r="41">
          <cell r="A41" t="str">
            <v>El Salvador</v>
          </cell>
        </row>
        <row r="42">
          <cell r="A42" t="str">
            <v>Eritrea</v>
          </cell>
        </row>
        <row r="43">
          <cell r="A43" t="str">
            <v>Ethiopia</v>
          </cell>
        </row>
        <row r="44">
          <cell r="A44" t="str">
            <v>Fiji</v>
          </cell>
        </row>
        <row r="45">
          <cell r="A45" t="str">
            <v>Former Yugoslav Rep. of Macedonia</v>
          </cell>
        </row>
        <row r="46">
          <cell r="A46" t="str">
            <v>Gabon</v>
          </cell>
        </row>
        <row r="47">
          <cell r="A47" t="str">
            <v>Gambia</v>
          </cell>
        </row>
        <row r="48">
          <cell r="A48" t="str">
            <v>Georgia</v>
          </cell>
        </row>
        <row r="49">
          <cell r="A49" t="str">
            <v>Ghana</v>
          </cell>
        </row>
        <row r="50">
          <cell r="A50" t="str">
            <v>Grenada</v>
          </cell>
        </row>
        <row r="51">
          <cell r="A51" t="str">
            <v>Guatemala</v>
          </cell>
        </row>
        <row r="52">
          <cell r="A52" t="str">
            <v>Guinea</v>
          </cell>
        </row>
        <row r="53">
          <cell r="A53" t="str">
            <v>Guinea-Bissau</v>
          </cell>
        </row>
        <row r="54">
          <cell r="A54" t="str">
            <v>Guyana</v>
          </cell>
        </row>
        <row r="55">
          <cell r="A55" t="str">
            <v>Haiti</v>
          </cell>
        </row>
        <row r="56">
          <cell r="A56" t="str">
            <v>Honduras</v>
          </cell>
        </row>
        <row r="57">
          <cell r="A57" t="str">
            <v>India</v>
          </cell>
        </row>
        <row r="58">
          <cell r="A58" t="str">
            <v>Indonesia</v>
          </cell>
        </row>
        <row r="59">
          <cell r="A59" t="str">
            <v>Iran</v>
          </cell>
        </row>
        <row r="60">
          <cell r="A60" t="str">
            <v>Iraq</v>
          </cell>
        </row>
        <row r="61">
          <cell r="A61" t="str">
            <v>Jamaica</v>
          </cell>
        </row>
        <row r="62">
          <cell r="A62" t="str">
            <v>Jordan</v>
          </cell>
        </row>
        <row r="63">
          <cell r="A63" t="str">
            <v>Kazakhstan</v>
          </cell>
        </row>
        <row r="64">
          <cell r="A64" t="str">
            <v>Kenya</v>
          </cell>
        </row>
        <row r="65">
          <cell r="A65" t="str">
            <v>Kiribati</v>
          </cell>
        </row>
        <row r="66">
          <cell r="A66" t="str">
            <v>Korea, Dem. Rep.</v>
          </cell>
        </row>
        <row r="67">
          <cell r="A67" t="str">
            <v>Kosovo</v>
          </cell>
        </row>
        <row r="68">
          <cell r="A68" t="str">
            <v>Kyrgyz Republic</v>
          </cell>
        </row>
        <row r="69">
          <cell r="A69" t="str">
            <v>Laos</v>
          </cell>
        </row>
        <row r="70">
          <cell r="A70" t="str">
            <v>Lebanon</v>
          </cell>
        </row>
        <row r="71">
          <cell r="A71" t="str">
            <v>Lesotho</v>
          </cell>
        </row>
        <row r="72">
          <cell r="A72" t="str">
            <v>Liberia</v>
          </cell>
        </row>
        <row r="73">
          <cell r="A73" t="str">
            <v>Libya</v>
          </cell>
        </row>
        <row r="74">
          <cell r="A74" t="str">
            <v>Madagascar</v>
          </cell>
        </row>
        <row r="75">
          <cell r="A75" t="str">
            <v>Malawi</v>
          </cell>
        </row>
        <row r="76">
          <cell r="A76" t="str">
            <v>Malaysia</v>
          </cell>
        </row>
        <row r="77">
          <cell r="A77" t="str">
            <v>Maldives</v>
          </cell>
        </row>
        <row r="78">
          <cell r="A78" t="str">
            <v>Mali</v>
          </cell>
        </row>
        <row r="79">
          <cell r="A79" t="str">
            <v>Mauritius</v>
          </cell>
        </row>
        <row r="80">
          <cell r="A80" t="str">
            <v>Mexico</v>
          </cell>
        </row>
        <row r="81">
          <cell r="A81" t="str">
            <v>Moldova</v>
          </cell>
        </row>
        <row r="82">
          <cell r="A82" t="str">
            <v>Mongolia</v>
          </cell>
        </row>
        <row r="83">
          <cell r="A83" t="str">
            <v>Montenegro</v>
          </cell>
        </row>
        <row r="84">
          <cell r="A84" t="str">
            <v>Montserrat</v>
          </cell>
        </row>
        <row r="85">
          <cell r="A85" t="str">
            <v>Morocco</v>
          </cell>
        </row>
        <row r="86">
          <cell r="A86" t="str">
            <v>Mozambique</v>
          </cell>
        </row>
        <row r="87">
          <cell r="A87" t="str">
            <v>Namibia</v>
          </cell>
        </row>
        <row r="88">
          <cell r="A88" t="str">
            <v>Nepal</v>
          </cell>
        </row>
        <row r="89">
          <cell r="A89" t="str">
            <v>Nicaragua</v>
          </cell>
        </row>
        <row r="90">
          <cell r="A90" t="str">
            <v>Nigeria</v>
          </cell>
        </row>
        <row r="91">
          <cell r="A91" t="str">
            <v>Pakistan</v>
          </cell>
        </row>
        <row r="92">
          <cell r="A92" t="str">
            <v>Panama</v>
          </cell>
        </row>
        <row r="93">
          <cell r="A93" t="str">
            <v>Papua New Guinea</v>
          </cell>
        </row>
        <row r="94">
          <cell r="A94" t="str">
            <v>Paraguay</v>
          </cell>
        </row>
        <row r="95">
          <cell r="A95" t="str">
            <v>Peru</v>
          </cell>
        </row>
        <row r="96">
          <cell r="A96" t="str">
            <v>Philippines</v>
          </cell>
        </row>
        <row r="97">
          <cell r="A97" t="str">
            <v>Rwanda</v>
          </cell>
        </row>
        <row r="98">
          <cell r="A98" t="str">
            <v>Sao Tome &amp; Principe</v>
          </cell>
        </row>
        <row r="99">
          <cell r="A99" t="str">
            <v>Senegal</v>
          </cell>
        </row>
        <row r="100">
          <cell r="A100" t="str">
            <v>Serbia</v>
          </cell>
        </row>
        <row r="101">
          <cell r="A101" t="str">
            <v>Seychelles</v>
          </cell>
        </row>
        <row r="102">
          <cell r="A102" t="str">
            <v>Sierra Leone</v>
          </cell>
        </row>
        <row r="103">
          <cell r="A103" t="str">
            <v>Solomon Islands</v>
          </cell>
        </row>
        <row r="104">
          <cell r="A104" t="str">
            <v>Somalia</v>
          </cell>
        </row>
        <row r="105">
          <cell r="A105" t="str">
            <v>South Africa</v>
          </cell>
        </row>
        <row r="106">
          <cell r="A106" t="str">
            <v>South Sudan</v>
          </cell>
        </row>
        <row r="107">
          <cell r="A107" t="str">
            <v>Sri Lanka</v>
          </cell>
        </row>
        <row r="108">
          <cell r="A108" t="str">
            <v>St. Helena</v>
          </cell>
        </row>
        <row r="109">
          <cell r="A109" t="str">
            <v>St. Lucia</v>
          </cell>
        </row>
        <row r="110">
          <cell r="A110" t="str">
            <v>St.Vincent &amp; Grenadines</v>
          </cell>
        </row>
        <row r="111">
          <cell r="A111" t="str">
            <v>Sudan</v>
          </cell>
        </row>
        <row r="112">
          <cell r="A112" t="str">
            <v>Swaziland</v>
          </cell>
        </row>
        <row r="113">
          <cell r="A113" t="str">
            <v>Syria</v>
          </cell>
        </row>
        <row r="114">
          <cell r="A114" t="str">
            <v>Tajikistan</v>
          </cell>
        </row>
        <row r="115">
          <cell r="A115" t="str">
            <v>Tanzania</v>
          </cell>
        </row>
        <row r="116">
          <cell r="A116" t="str">
            <v>Thailand</v>
          </cell>
        </row>
        <row r="117">
          <cell r="A117" t="str">
            <v>Timor-Leste</v>
          </cell>
        </row>
        <row r="118">
          <cell r="A118" t="str">
            <v>Tunisia</v>
          </cell>
        </row>
        <row r="119">
          <cell r="A119" t="str">
            <v>Turkey</v>
          </cell>
        </row>
        <row r="120">
          <cell r="A120" t="str">
            <v>Turkmenistan</v>
          </cell>
        </row>
        <row r="121">
          <cell r="A121" t="str">
            <v>Uganda</v>
          </cell>
        </row>
        <row r="122">
          <cell r="A122" t="str">
            <v>Ukraine</v>
          </cell>
        </row>
        <row r="123">
          <cell r="A123" t="str">
            <v>Uruguay</v>
          </cell>
        </row>
        <row r="124">
          <cell r="A124" t="str">
            <v>Uzbekistan</v>
          </cell>
        </row>
        <row r="125">
          <cell r="A125" t="str">
            <v>Vanuatu</v>
          </cell>
        </row>
        <row r="126">
          <cell r="A126" t="str">
            <v>Venezuela</v>
          </cell>
        </row>
        <row r="127">
          <cell r="A127" t="str">
            <v>Vietnam</v>
          </cell>
        </row>
        <row r="128">
          <cell r="A128" t="str">
            <v>West Bank &amp; Gaza Strip</v>
          </cell>
        </row>
        <row r="129">
          <cell r="A129" t="str">
            <v>Yemen</v>
          </cell>
        </row>
        <row r="130">
          <cell r="A130" t="str">
            <v>Zambia</v>
          </cell>
        </row>
        <row r="131">
          <cell r="A131" t="str">
            <v>Zimbabwe</v>
          </cell>
        </row>
      </sheetData>
      <sheetData sheetId="82">
        <row r="5">
          <cell r="B5" t="str">
            <v>Afghanistan</v>
          </cell>
          <cell r="C5">
            <v>10241.91897595155</v>
          </cell>
          <cell r="D5">
            <v>6.4510992159331247E-3</v>
          </cell>
          <cell r="E5">
            <v>175300.17813000001</v>
          </cell>
          <cell r="F5">
            <v>6.8741252571212413E-2</v>
          </cell>
          <cell r="G5">
            <v>24474.221569999994</v>
          </cell>
          <cell r="H5">
            <v>1.5306555032824248E-2</v>
          </cell>
          <cell r="I5">
            <v>24601.264489999998</v>
          </cell>
          <cell r="J5">
            <v>1.1204967470158927E-2</v>
          </cell>
          <cell r="K5">
            <v>700.43226000000004</v>
          </cell>
          <cell r="L5">
            <v>1.1424979248155927E-3</v>
          </cell>
        </row>
        <row r="6">
          <cell r="B6" t="str">
            <v>Albania</v>
          </cell>
          <cell r="C6">
            <v>249.295584110444</v>
          </cell>
          <cell r="D6">
            <v>1.5702433801386903E-4</v>
          </cell>
          <cell r="F6">
            <v>0</v>
          </cell>
          <cell r="G6">
            <v>42.356570000000005</v>
          </cell>
          <cell r="H6">
            <v>2.6490451099837479E-5</v>
          </cell>
          <cell r="I6">
            <v>76.655149999999992</v>
          </cell>
          <cell r="J6">
            <v>3.4913590011573956E-5</v>
          </cell>
          <cell r="L6">
            <v>0</v>
          </cell>
        </row>
        <row r="7">
          <cell r="B7" t="str">
            <v>Algeria</v>
          </cell>
          <cell r="C7">
            <v>1118.3047394135012</v>
          </cell>
          <cell r="D7">
            <v>7.0438897676736135E-4</v>
          </cell>
          <cell r="E7">
            <v>500.96100000000001</v>
          </cell>
          <cell r="F7">
            <v>1.9644410517249673E-4</v>
          </cell>
          <cell r="G7">
            <v>1604.2229300000001</v>
          </cell>
          <cell r="H7">
            <v>1.0033057228289025E-3</v>
          </cell>
          <cell r="I7">
            <v>28.765000000000001</v>
          </cell>
          <cell r="J7">
            <v>1.3101395231539237E-5</v>
          </cell>
          <cell r="L7">
            <v>0</v>
          </cell>
        </row>
        <row r="8">
          <cell r="B8" t="str">
            <v>Angola</v>
          </cell>
          <cell r="C8">
            <v>-2.8051699999999999</v>
          </cell>
          <cell r="D8">
            <v>-1.7668983742256007E-6</v>
          </cell>
          <cell r="F8">
            <v>0</v>
          </cell>
          <cell r="G8">
            <v>223.21527</v>
          </cell>
          <cell r="H8">
            <v>1.3960226700773977E-4</v>
          </cell>
          <cell r="I8">
            <v>94.418639999999996</v>
          </cell>
          <cell r="J8">
            <v>4.3004203715084993E-5</v>
          </cell>
          <cell r="K8">
            <v>75.944500000000005</v>
          </cell>
          <cell r="L8">
            <v>1.2387555314936205E-4</v>
          </cell>
        </row>
        <row r="9">
          <cell r="B9" t="str">
            <v>Antigua and Barbuda</v>
          </cell>
          <cell r="C9">
            <v>1.42374</v>
          </cell>
          <cell r="D9">
            <v>8.9677413180661307E-7</v>
          </cell>
          <cell r="F9">
            <v>0</v>
          </cell>
          <cell r="H9">
            <v>0</v>
          </cell>
          <cell r="J9">
            <v>0</v>
          </cell>
          <cell r="L9">
            <v>0</v>
          </cell>
        </row>
        <row r="10">
          <cell r="B10" t="str">
            <v>Argentina</v>
          </cell>
          <cell r="C10">
            <v>827.00904816405318</v>
          </cell>
          <cell r="D10">
            <v>5.2090994223912533E-4</v>
          </cell>
          <cell r="F10">
            <v>0</v>
          </cell>
          <cell r="G10">
            <v>139.05652000000001</v>
          </cell>
          <cell r="H10">
            <v>8.6968088850763239E-5</v>
          </cell>
          <cell r="I10">
            <v>2.5390199999999998</v>
          </cell>
          <cell r="J10">
            <v>1.1564298460206067E-6</v>
          </cell>
          <cell r="K10">
            <v>39.053359999999998</v>
          </cell>
          <cell r="L10">
            <v>6.3701210388391122E-5</v>
          </cell>
        </row>
        <row r="11">
          <cell r="B11" t="str">
            <v>Armenia</v>
          </cell>
          <cell r="C11">
            <v>432.96806737461094</v>
          </cell>
          <cell r="D11">
            <v>2.7271451439156999E-4</v>
          </cell>
          <cell r="F11">
            <v>0</v>
          </cell>
          <cell r="G11">
            <v>5.35182</v>
          </cell>
          <cell r="H11">
            <v>3.3471106372667146E-6</v>
          </cell>
          <cell r="J11">
            <v>0</v>
          </cell>
          <cell r="L11">
            <v>0</v>
          </cell>
        </row>
        <row r="12">
          <cell r="B12" t="str">
            <v>Azerbaijan</v>
          </cell>
          <cell r="C12">
            <v>1004.287276136214</v>
          </cell>
          <cell r="D12">
            <v>6.3257255548167626E-4</v>
          </cell>
          <cell r="F12">
            <v>0</v>
          </cell>
          <cell r="G12">
            <v>4.0450400000000002</v>
          </cell>
          <cell r="H12">
            <v>2.5298303029940007E-6</v>
          </cell>
          <cell r="J12">
            <v>0</v>
          </cell>
          <cell r="L12">
            <v>0</v>
          </cell>
        </row>
        <row r="13">
          <cell r="B13" t="str">
            <v>Bangladesh</v>
          </cell>
          <cell r="C13">
            <v>7803.8923307799105</v>
          </cell>
          <cell r="D13">
            <v>4.9154542048740922E-3</v>
          </cell>
          <cell r="E13">
            <v>-974.32713999999896</v>
          </cell>
          <cell r="F13">
            <v>-3.8206731294966628E-4</v>
          </cell>
          <cell r="G13">
            <v>95323.835889999988</v>
          </cell>
          <cell r="H13">
            <v>5.9616994796627229E-2</v>
          </cell>
          <cell r="I13">
            <v>38766.629827999997</v>
          </cell>
          <cell r="J13">
            <v>1.7656768265997078E-2</v>
          </cell>
          <cell r="K13">
            <v>7620</v>
          </cell>
          <cell r="L13">
            <v>1.2429230754012982E-2</v>
          </cell>
        </row>
        <row r="14">
          <cell r="B14" t="str">
            <v>Belarus</v>
          </cell>
          <cell r="C14">
            <v>39.811120000000003</v>
          </cell>
          <cell r="D14">
            <v>2.5075914544965298E-5</v>
          </cell>
          <cell r="E14">
            <v>118.3304</v>
          </cell>
          <cell r="F14">
            <v>4.6401435526325621E-5</v>
          </cell>
          <cell r="G14">
            <v>195.91570000000002</v>
          </cell>
          <cell r="H14">
            <v>1.2252869556105299E-4</v>
          </cell>
          <cell r="I14">
            <v>38.930999999999997</v>
          </cell>
          <cell r="J14">
            <v>1.7731632809283991E-5</v>
          </cell>
          <cell r="L14">
            <v>0</v>
          </cell>
        </row>
        <row r="15">
          <cell r="B15" t="str">
            <v>Belize</v>
          </cell>
          <cell r="C15">
            <v>112.63951999999998</v>
          </cell>
          <cell r="D15">
            <v>7.0948493232692494E-5</v>
          </cell>
          <cell r="F15">
            <v>0</v>
          </cell>
          <cell r="G15">
            <v>60.068489999999997</v>
          </cell>
          <cell r="H15">
            <v>3.7567758602409888E-5</v>
          </cell>
          <cell r="I15">
            <v>249.91762</v>
          </cell>
          <cell r="J15">
            <v>1.1382824665202973E-4</v>
          </cell>
          <cell r="L15">
            <v>0</v>
          </cell>
        </row>
        <row r="16">
          <cell r="B16" t="str">
            <v>Bhutan</v>
          </cell>
          <cell r="D16">
            <v>0</v>
          </cell>
          <cell r="F16">
            <v>0</v>
          </cell>
          <cell r="H16">
            <v>0</v>
          </cell>
          <cell r="I16">
            <v>61.64461</v>
          </cell>
          <cell r="J16">
            <v>2.8076843368819605E-5</v>
          </cell>
          <cell r="L16">
            <v>0</v>
          </cell>
        </row>
        <row r="17">
          <cell r="B17" t="str">
            <v>Bolivia</v>
          </cell>
          <cell r="D17">
            <v>0</v>
          </cell>
          <cell r="F17">
            <v>0</v>
          </cell>
          <cell r="G17">
            <v>29.292159999999999</v>
          </cell>
          <cell r="H17">
            <v>1.8319767915310786E-5</v>
          </cell>
          <cell r="I17">
            <v>190.60790999999998</v>
          </cell>
          <cell r="J17">
            <v>8.6814864007219176E-5</v>
          </cell>
          <cell r="L17">
            <v>0</v>
          </cell>
        </row>
        <row r="18">
          <cell r="B18" t="str">
            <v>Bosnia-Herzegovina</v>
          </cell>
          <cell r="C18">
            <v>380.42651887909699</v>
          </cell>
          <cell r="D18">
            <v>2.3962005786450777E-4</v>
          </cell>
          <cell r="F18">
            <v>0</v>
          </cell>
          <cell r="G18">
            <v>176.62292000000002</v>
          </cell>
          <cell r="H18">
            <v>1.1046269387182454E-4</v>
          </cell>
          <cell r="I18">
            <v>3056.66257</v>
          </cell>
          <cell r="J18">
            <v>1.3921969205292011E-3</v>
          </cell>
          <cell r="K18">
            <v>12.066689999999999</v>
          </cell>
          <cell r="L18">
            <v>1.9682371974690405E-5</v>
          </cell>
        </row>
        <row r="19">
          <cell r="B19" t="str">
            <v>Botswana</v>
          </cell>
          <cell r="C19">
            <v>209.78535724669999</v>
          </cell>
          <cell r="D19">
            <v>1.3213794766646266E-4</v>
          </cell>
          <cell r="F19">
            <v>0</v>
          </cell>
          <cell r="G19">
            <v>41.157350000000001</v>
          </cell>
          <cell r="H19">
            <v>2.5740440445812683E-5</v>
          </cell>
          <cell r="I19">
            <v>27.76445</v>
          </cell>
          <cell r="J19">
            <v>1.2645681656051088E-5</v>
          </cell>
          <cell r="L19">
            <v>0</v>
          </cell>
        </row>
        <row r="20">
          <cell r="B20" t="str">
            <v>Brazil</v>
          </cell>
          <cell r="C20">
            <v>8058.5048259003197</v>
          </cell>
          <cell r="D20">
            <v>5.075827516896456E-3</v>
          </cell>
          <cell r="E20">
            <v>30007.530269999999</v>
          </cell>
          <cell r="F20">
            <v>1.1766988712348386E-2</v>
          </cell>
          <cell r="G20">
            <v>4727.4097299999985</v>
          </cell>
          <cell r="H20">
            <v>2.9565948395127565E-3</v>
          </cell>
          <cell r="I20">
            <v>10402.702160000003</v>
          </cell>
          <cell r="J20">
            <v>4.7380466704031619E-3</v>
          </cell>
          <cell r="K20">
            <v>477.70853999999991</v>
          </cell>
          <cell r="L20">
            <v>7.7920599433367978E-4</v>
          </cell>
        </row>
        <row r="21">
          <cell r="B21" t="str">
            <v>Burkina Faso</v>
          </cell>
          <cell r="D21">
            <v>0</v>
          </cell>
          <cell r="F21">
            <v>0</v>
          </cell>
          <cell r="H21">
            <v>0</v>
          </cell>
          <cell r="I21">
            <v>131.70197999999999</v>
          </cell>
          <cell r="J21">
            <v>5.9985388241135966E-5</v>
          </cell>
          <cell r="L21">
            <v>0</v>
          </cell>
        </row>
        <row r="22">
          <cell r="B22" t="str">
            <v>Burundi</v>
          </cell>
          <cell r="C22">
            <v>189.63286000000002</v>
          </cell>
          <cell r="D22">
            <v>1.1944445150695004E-4</v>
          </cell>
          <cell r="E22">
            <v>1500</v>
          </cell>
          <cell r="F22">
            <v>5.8820179167389311E-4</v>
          </cell>
          <cell r="G22">
            <v>1237.9139</v>
          </cell>
          <cell r="H22">
            <v>7.7421041490751265E-4</v>
          </cell>
          <cell r="I22">
            <v>261.14441999999997</v>
          </cell>
          <cell r="J22">
            <v>1.1894163945527828E-4</v>
          </cell>
          <cell r="L22">
            <v>0</v>
          </cell>
        </row>
        <row r="23">
          <cell r="B23" t="str">
            <v>Cambodia</v>
          </cell>
          <cell r="C23">
            <v>7.4892075759586296</v>
          </cell>
          <cell r="D23">
            <v>4.7172430512943439E-6</v>
          </cell>
          <cell r="F23">
            <v>0</v>
          </cell>
          <cell r="G23">
            <v>1732.9760700000002</v>
          </cell>
          <cell r="H23">
            <v>1.0838299191724811E-3</v>
          </cell>
          <cell r="I23">
            <v>304.99359999999996</v>
          </cell>
          <cell r="J23">
            <v>1.389133216301055E-4</v>
          </cell>
          <cell r="L23">
            <v>0</v>
          </cell>
        </row>
        <row r="24">
          <cell r="B24" t="str">
            <v>Cameroon</v>
          </cell>
          <cell r="C24">
            <v>99.564959999999999</v>
          </cell>
          <cell r="D24">
            <v>6.2713192410384033E-5</v>
          </cell>
          <cell r="F24">
            <v>0</v>
          </cell>
          <cell r="G24">
            <v>146.57329999999999</v>
          </cell>
          <cell r="H24">
            <v>9.166919880886975E-5</v>
          </cell>
          <cell r="I24">
            <v>1459.0206700000001</v>
          </cell>
          <cell r="J24">
            <v>6.6453003471771892E-4</v>
          </cell>
          <cell r="L24">
            <v>0</v>
          </cell>
        </row>
        <row r="25">
          <cell r="B25" t="str">
            <v>Cape Verde</v>
          </cell>
          <cell r="D25">
            <v>0</v>
          </cell>
          <cell r="F25">
            <v>0</v>
          </cell>
          <cell r="H25">
            <v>0</v>
          </cell>
          <cell r="I25">
            <v>77.446789999999993</v>
          </cell>
          <cell r="J25">
            <v>3.5274152796941442E-5</v>
          </cell>
          <cell r="L25">
            <v>0</v>
          </cell>
        </row>
        <row r="26">
          <cell r="B26" t="str">
            <v>Central African Rep.</v>
          </cell>
          <cell r="D26">
            <v>0</v>
          </cell>
          <cell r="E26">
            <v>13100</v>
          </cell>
          <cell r="F26">
            <v>5.1369623139520008E-3</v>
          </cell>
          <cell r="G26">
            <v>5397.1416100000006</v>
          </cell>
          <cell r="H26">
            <v>3.3754554700393146E-3</v>
          </cell>
          <cell r="I26">
            <v>416.41958</v>
          </cell>
          <cell r="J26">
            <v>1.8966374064771673E-4</v>
          </cell>
          <cell r="L26">
            <v>0</v>
          </cell>
        </row>
        <row r="27">
          <cell r="B27" t="str">
            <v>Chile</v>
          </cell>
          <cell r="C27">
            <v>3503.7328232990894</v>
          </cell>
          <cell r="D27">
            <v>2.2069036205321015E-3</v>
          </cell>
          <cell r="F27">
            <v>0</v>
          </cell>
          <cell r="G27">
            <v>776.97902999999985</v>
          </cell>
          <cell r="H27">
            <v>4.8593464956709557E-4</v>
          </cell>
          <cell r="I27">
            <v>2379.4398200000001</v>
          </cell>
          <cell r="J27">
            <v>1.0837469671991164E-3</v>
          </cell>
          <cell r="K27">
            <v>63.547020000000003</v>
          </cell>
          <cell r="L27">
            <v>1.036536188070706E-4</v>
          </cell>
        </row>
        <row r="28">
          <cell r="B28" t="str">
            <v>China</v>
          </cell>
          <cell r="C28">
            <v>16448.12561898923</v>
          </cell>
          <cell r="D28">
            <v>1.036021574993691E-2</v>
          </cell>
          <cell r="E28">
            <v>31.58595</v>
          </cell>
          <cell r="F28">
            <v>1.2385941587814668E-5</v>
          </cell>
          <cell r="G28">
            <v>5349.5781300000017</v>
          </cell>
          <cell r="H28">
            <v>3.3457085372475878E-3</v>
          </cell>
          <cell r="I28">
            <v>24080.291635999973</v>
          </cell>
          <cell r="J28">
            <v>1.0967683574273048E-2</v>
          </cell>
          <cell r="K28">
            <v>992.39293999999995</v>
          </cell>
          <cell r="L28">
            <v>1.618724520986005E-3</v>
          </cell>
        </row>
        <row r="29">
          <cell r="B29" t="str">
            <v>Colombia</v>
          </cell>
          <cell r="C29">
            <v>6373.0769964753845</v>
          </cell>
          <cell r="D29">
            <v>4.0142235172509798E-3</v>
          </cell>
          <cell r="E29">
            <v>14264.307785770699</v>
          </cell>
          <cell r="F29">
            <v>5.5935275977187929E-3</v>
          </cell>
          <cell r="G29">
            <v>2671.1373699999999</v>
          </cell>
          <cell r="H29">
            <v>1.6705704423406683E-3</v>
          </cell>
          <cell r="I29">
            <v>1527.7405699999999</v>
          </cell>
          <cell r="J29">
            <v>6.9582941139673333E-4</v>
          </cell>
          <cell r="K29">
            <v>46.499600000000001</v>
          </cell>
          <cell r="L29">
            <v>7.5847015534029135E-5</v>
          </cell>
        </row>
        <row r="30">
          <cell r="B30" t="str">
            <v>Comoros</v>
          </cell>
          <cell r="C30">
            <v>5</v>
          </cell>
          <cell r="D30">
            <v>3.1493605988685191E-6</v>
          </cell>
          <cell r="F30">
            <v>0</v>
          </cell>
          <cell r="H30">
            <v>0</v>
          </cell>
          <cell r="I30">
            <v>5</v>
          </cell>
          <cell r="J30">
            <v>2.2773153539960433E-6</v>
          </cell>
          <cell r="L30">
            <v>0</v>
          </cell>
        </row>
        <row r="31">
          <cell r="B31" t="str">
            <v>Congo, Dem. Rep.</v>
          </cell>
          <cell r="C31">
            <v>552.68101999999999</v>
          </cell>
          <cell r="D31">
            <v>3.4811836562609279E-4</v>
          </cell>
          <cell r="E31">
            <v>41130.658239999997</v>
          </cell>
          <cell r="F31">
            <v>1.6128751246329714E-2</v>
          </cell>
          <cell r="G31">
            <v>62952.354770000005</v>
          </cell>
          <cell r="H31">
            <v>3.9371372036364267E-2</v>
          </cell>
          <cell r="I31">
            <v>24910.316560000003</v>
          </cell>
          <cell r="J31">
            <v>1.1345729274997982E-2</v>
          </cell>
          <cell r="L31">
            <v>0</v>
          </cell>
        </row>
        <row r="32">
          <cell r="B32" t="str">
            <v>Congo, Rep.</v>
          </cell>
          <cell r="D32">
            <v>0</v>
          </cell>
          <cell r="F32">
            <v>0</v>
          </cell>
          <cell r="H32">
            <v>0</v>
          </cell>
          <cell r="I32">
            <v>89.324250000000006</v>
          </cell>
          <cell r="J32">
            <v>4.0683897201836212E-5</v>
          </cell>
          <cell r="L32">
            <v>0</v>
          </cell>
        </row>
        <row r="33">
          <cell r="B33" t="str">
            <v>Costa Rica</v>
          </cell>
          <cell r="C33">
            <v>120</v>
          </cell>
          <cell r="D33">
            <v>7.5584654372844458E-5</v>
          </cell>
          <cell r="E33">
            <v>212.21740000000003</v>
          </cell>
          <cell r="F33">
            <v>8.3217769936250172E-5</v>
          </cell>
          <cell r="G33">
            <v>163.63360000000003</v>
          </cell>
          <cell r="H33">
            <v>1.0233897312956094E-4</v>
          </cell>
          <cell r="I33">
            <v>307.37279999999998</v>
          </cell>
          <cell r="J33">
            <v>1.3999695936815101E-4</v>
          </cell>
          <cell r="L33">
            <v>0</v>
          </cell>
        </row>
        <row r="34">
          <cell r="B34" t="str">
            <v>Cote d'Ivoire</v>
          </cell>
          <cell r="C34">
            <v>585.48522000000003</v>
          </cell>
          <cell r="D34">
            <v>3.6878081661757334E-4</v>
          </cell>
          <cell r="F34">
            <v>0</v>
          </cell>
          <cell r="H34">
            <v>0</v>
          </cell>
          <cell r="J34">
            <v>0</v>
          </cell>
          <cell r="L34">
            <v>0</v>
          </cell>
        </row>
        <row r="35">
          <cell r="B35" t="str">
            <v>Cuba</v>
          </cell>
          <cell r="C35">
            <v>2567.7525927040506</v>
          </cell>
          <cell r="D35">
            <v>1.6173557686209241E-3</v>
          </cell>
          <cell r="F35">
            <v>0</v>
          </cell>
          <cell r="G35">
            <v>118.65074</v>
          </cell>
          <cell r="H35">
            <v>7.4205999823156841E-5</v>
          </cell>
          <cell r="I35">
            <v>1.93286</v>
          </cell>
          <cell r="J35">
            <v>8.8034635102495842E-7</v>
          </cell>
          <cell r="L35">
            <v>0</v>
          </cell>
        </row>
        <row r="36">
          <cell r="B36" t="str">
            <v>Dominica</v>
          </cell>
          <cell r="C36">
            <v>0.2286</v>
          </cell>
          <cell r="D36">
            <v>1.4398876658026869E-7</v>
          </cell>
          <cell r="E36">
            <v>-2.5261</v>
          </cell>
          <cell r="F36">
            <v>-9.905710306316143E-7</v>
          </cell>
          <cell r="G36">
            <v>46.703429999999997</v>
          </cell>
          <cell r="H36">
            <v>2.9209044278365375E-5</v>
          </cell>
          <cell r="J36">
            <v>0</v>
          </cell>
          <cell r="L36">
            <v>0</v>
          </cell>
        </row>
        <row r="37">
          <cell r="B37" t="str">
            <v>Dominican Republic</v>
          </cell>
          <cell r="D37">
            <v>0</v>
          </cell>
          <cell r="E37">
            <v>15</v>
          </cell>
          <cell r="F37">
            <v>5.8820179167389312E-6</v>
          </cell>
          <cell r="G37">
            <v>-7.9794999999999998</v>
          </cell>
          <cell r="H37">
            <v>-4.990502171237028E-6</v>
          </cell>
          <cell r="J37">
            <v>0</v>
          </cell>
          <cell r="L37">
            <v>0</v>
          </cell>
        </row>
        <row r="38">
          <cell r="B38" t="str">
            <v>Ecuador</v>
          </cell>
          <cell r="C38">
            <v>11</v>
          </cell>
          <cell r="D38">
            <v>6.9285933175107416E-6</v>
          </cell>
          <cell r="F38">
            <v>0</v>
          </cell>
          <cell r="G38">
            <v>8.0225200000000001</v>
          </cell>
          <cell r="H38">
            <v>5.0174075416746013E-6</v>
          </cell>
          <cell r="I38">
            <v>73.370769999999993</v>
          </cell>
          <cell r="J38">
            <v>3.3417676211102455E-5</v>
          </cell>
          <cell r="L38">
            <v>0</v>
          </cell>
        </row>
        <row r="39">
          <cell r="B39" t="str">
            <v>Egypt</v>
          </cell>
          <cell r="C39">
            <v>4230.8590516968397</v>
          </cell>
          <cell r="D39">
            <v>2.6649001593560514E-3</v>
          </cell>
          <cell r="E39">
            <v>1074.9579999999999</v>
          </cell>
          <cell r="F39">
            <v>4.2152814771612314E-4</v>
          </cell>
          <cell r="G39">
            <v>3424.0987800000003</v>
          </cell>
          <cell r="H39">
            <v>2.1414841025277345E-3</v>
          </cell>
          <cell r="I39">
            <v>2749.5549099999998</v>
          </cell>
          <cell r="J39">
            <v>1.2523207226396418E-3</v>
          </cell>
          <cell r="L39">
            <v>0</v>
          </cell>
        </row>
        <row r="40">
          <cell r="B40" t="str">
            <v>El Salvador</v>
          </cell>
          <cell r="C40">
            <v>21.42745</v>
          </cell>
          <cell r="D40">
            <v>1.3496553352845049E-5</v>
          </cell>
          <cell r="F40">
            <v>0</v>
          </cell>
          <cell r="G40">
            <v>14.998950000000001</v>
          </cell>
          <cell r="H40">
            <v>9.3805742892757209E-6</v>
          </cell>
          <cell r="J40">
            <v>0</v>
          </cell>
          <cell r="L40">
            <v>0</v>
          </cell>
        </row>
        <row r="41">
          <cell r="B41" t="str">
            <v>Eritrea</v>
          </cell>
          <cell r="C41">
            <v>595.33807999999999</v>
          </cell>
          <cell r="D41">
            <v>3.7498685843160684E-4</v>
          </cell>
          <cell r="F41">
            <v>0</v>
          </cell>
          <cell r="H41">
            <v>0</v>
          </cell>
          <cell r="J41">
            <v>0</v>
          </cell>
          <cell r="L41">
            <v>0</v>
          </cell>
        </row>
        <row r="42">
          <cell r="B42" t="str">
            <v>Ethiopia</v>
          </cell>
          <cell r="C42">
            <v>29191.512058336855</v>
          </cell>
          <cell r="D42">
            <v>1.8386919579584271E-2</v>
          </cell>
          <cell r="E42">
            <v>123650.41503999999</v>
          </cell>
          <cell r="F42">
            <v>4.8487597111832328E-2</v>
          </cell>
          <cell r="G42">
            <v>11992.27058</v>
          </cell>
          <cell r="H42">
            <v>7.5001506820667873E-3</v>
          </cell>
          <cell r="I42">
            <v>30652.196612000011</v>
          </cell>
          <cell r="J42">
            <v>1.3960943595642625E-2</v>
          </cell>
          <cell r="K42">
            <v>138833.15806999998</v>
          </cell>
          <cell r="L42">
            <v>0.22645529632026104</v>
          </cell>
        </row>
        <row r="43">
          <cell r="B43" t="str">
            <v>Fiji</v>
          </cell>
          <cell r="C43">
            <v>163.22662000000003</v>
          </cell>
          <cell r="D43">
            <v>1.0281189714289687E-4</v>
          </cell>
          <cell r="F43">
            <v>0</v>
          </cell>
          <cell r="G43">
            <v>23.214019999999998</v>
          </cell>
          <cell r="H43">
            <v>1.4518405565905104E-5</v>
          </cell>
          <cell r="I43">
            <v>7.6059999999999999</v>
          </cell>
          <cell r="J43">
            <v>3.4642521164987808E-6</v>
          </cell>
          <cell r="L43">
            <v>0</v>
          </cell>
        </row>
        <row r="44">
          <cell r="B44" t="str">
            <v>Former Yugoslav Rep. of Macedonia</v>
          </cell>
          <cell r="C44">
            <v>309.60331881652303</v>
          </cell>
          <cell r="D44">
            <v>1.9501049871193716E-4</v>
          </cell>
          <cell r="F44">
            <v>0</v>
          </cell>
          <cell r="G44">
            <v>1529.0520800000002</v>
          </cell>
          <cell r="H44">
            <v>9.56292715730872E-4</v>
          </cell>
          <cell r="J44">
            <v>0</v>
          </cell>
          <cell r="L44">
            <v>0</v>
          </cell>
        </row>
        <row r="45">
          <cell r="B45" t="str">
            <v>Gabon</v>
          </cell>
          <cell r="C45">
            <v>150</v>
          </cell>
          <cell r="D45">
            <v>9.4480817966055569E-5</v>
          </cell>
          <cell r="F45">
            <v>0</v>
          </cell>
          <cell r="H45">
            <v>0</v>
          </cell>
          <cell r="J45">
            <v>0</v>
          </cell>
          <cell r="L45">
            <v>0</v>
          </cell>
        </row>
        <row r="46">
          <cell r="B46" t="str">
            <v>Gambia</v>
          </cell>
          <cell r="C46">
            <v>5.4493600000000004</v>
          </cell>
          <cell r="D46">
            <v>3.4323999346100309E-6</v>
          </cell>
          <cell r="F46">
            <v>0</v>
          </cell>
          <cell r="G46">
            <v>31.262450000000001</v>
          </cell>
          <cell r="H46">
            <v>1.9552017620551291E-5</v>
          </cell>
          <cell r="I46">
            <v>10767.609380000002</v>
          </cell>
          <cell r="J46">
            <v>4.9042484333811642E-3</v>
          </cell>
          <cell r="L46">
            <v>0</v>
          </cell>
        </row>
        <row r="47">
          <cell r="B47" t="str">
            <v>Georgia</v>
          </cell>
          <cell r="C47">
            <v>498.87389158674398</v>
          </cell>
          <cell r="D47">
            <v>3.1422675559349936E-4</v>
          </cell>
          <cell r="F47">
            <v>0</v>
          </cell>
          <cell r="G47">
            <v>140.71800000000002</v>
          </cell>
          <cell r="H47">
            <v>8.8007204026835289E-5</v>
          </cell>
          <cell r="I47">
            <v>122.24680000000001</v>
          </cell>
          <cell r="J47">
            <v>5.5678902923376703E-5</v>
          </cell>
          <cell r="L47">
            <v>0</v>
          </cell>
        </row>
        <row r="48">
          <cell r="B48" t="str">
            <v>Ghana</v>
          </cell>
          <cell r="C48">
            <v>1791.6665560471602</v>
          </cell>
          <cell r="D48">
            <v>1.1285208115850763E-3</v>
          </cell>
          <cell r="E48">
            <v>367.92612000000003</v>
          </cell>
          <cell r="F48">
            <v>1.4427653532508253E-4</v>
          </cell>
          <cell r="G48">
            <v>8641.7408300000006</v>
          </cell>
          <cell r="H48">
            <v>5.4046777837436777E-3</v>
          </cell>
          <cell r="I48">
            <v>31592.196220000009</v>
          </cell>
          <cell r="J48">
            <v>1.4389078703652356E-2</v>
          </cell>
          <cell r="K48">
            <v>15753.637130000003</v>
          </cell>
          <cell r="L48">
            <v>2.5696271798393278E-2</v>
          </cell>
        </row>
        <row r="49">
          <cell r="B49" t="str">
            <v>Grenada</v>
          </cell>
          <cell r="C49">
            <v>0.27015</v>
          </cell>
          <cell r="D49">
            <v>1.7015995315686608E-7</v>
          </cell>
          <cell r="F49">
            <v>0</v>
          </cell>
          <cell r="H49">
            <v>0</v>
          </cell>
          <cell r="J49">
            <v>0</v>
          </cell>
          <cell r="L49">
            <v>0</v>
          </cell>
        </row>
        <row r="50">
          <cell r="B50" t="str">
            <v>Guatemala</v>
          </cell>
          <cell r="C50">
            <v>641.34</v>
          </cell>
          <cell r="D50">
            <v>4.0396218529566722E-4</v>
          </cell>
          <cell r="E50">
            <v>217.14762000000002</v>
          </cell>
          <cell r="F50">
            <v>8.5151079427814476E-5</v>
          </cell>
          <cell r="G50">
            <v>100.71764</v>
          </cell>
          <cell r="H50">
            <v>6.2990362942774527E-5</v>
          </cell>
          <cell r="I50">
            <v>140.89357000000001</v>
          </cell>
          <cell r="J50">
            <v>6.4171818048063269E-5</v>
          </cell>
          <cell r="L50">
            <v>0</v>
          </cell>
        </row>
        <row r="51">
          <cell r="B51" t="str">
            <v>Guinea</v>
          </cell>
          <cell r="C51">
            <v>30.96125</v>
          </cell>
          <cell r="D51">
            <v>1.9501628168343587E-5</v>
          </cell>
          <cell r="F51">
            <v>0</v>
          </cell>
          <cell r="H51">
            <v>0</v>
          </cell>
          <cell r="I51">
            <v>79.795500000000004</v>
          </cell>
          <cell r="J51">
            <v>3.6343903465958256E-5</v>
          </cell>
          <cell r="L51">
            <v>0</v>
          </cell>
        </row>
        <row r="52">
          <cell r="B52" t="str">
            <v>Guinea-Bissau</v>
          </cell>
          <cell r="C52">
            <v>22.02</v>
          </cell>
          <cell r="D52">
            <v>1.3869784077416958E-5</v>
          </cell>
          <cell r="F52">
            <v>0</v>
          </cell>
          <cell r="H52">
            <v>0</v>
          </cell>
          <cell r="J52">
            <v>0</v>
          </cell>
          <cell r="L52">
            <v>0</v>
          </cell>
        </row>
        <row r="53">
          <cell r="B53" t="str">
            <v>Guyana</v>
          </cell>
          <cell r="C53">
            <v>34.775040000000004</v>
          </cell>
          <cell r="D53">
            <v>2.1903828160015344E-5</v>
          </cell>
          <cell r="F53">
            <v>0</v>
          </cell>
          <cell r="G53">
            <v>78.126820000000009</v>
          </cell>
          <cell r="H53">
            <v>4.88617162531292E-5</v>
          </cell>
          <cell r="I53">
            <v>544.93777</v>
          </cell>
          <cell r="J53">
            <v>2.4819903011867291E-4</v>
          </cell>
          <cell r="L53">
            <v>0</v>
          </cell>
        </row>
        <row r="54">
          <cell r="B54" t="str">
            <v>Haiti</v>
          </cell>
          <cell r="C54">
            <v>68.837590000000006</v>
          </cell>
          <cell r="D54">
            <v>4.3358878733413122E-5</v>
          </cell>
          <cell r="E54">
            <v>4906.05854</v>
          </cell>
          <cell r="F54">
            <v>1.9238349488566694E-3</v>
          </cell>
          <cell r="G54">
            <v>753.57898</v>
          </cell>
          <cell r="H54">
            <v>4.7129989797463308E-4</v>
          </cell>
          <cell r="I54">
            <v>267.89625000000001</v>
          </cell>
          <cell r="J54">
            <v>1.2201684868059251E-4</v>
          </cell>
          <cell r="L54">
            <v>0</v>
          </cell>
        </row>
        <row r="55">
          <cell r="B55" t="str">
            <v>Honduras</v>
          </cell>
          <cell r="C55">
            <v>25.82274</v>
          </cell>
          <cell r="D55">
            <v>1.6265023982165213E-5</v>
          </cell>
          <cell r="F55">
            <v>0</v>
          </cell>
          <cell r="G55">
            <v>65.971770000000006</v>
          </cell>
          <cell r="H55">
            <v>4.1259760815257826E-5</v>
          </cell>
          <cell r="I55">
            <v>83.884569999999997</v>
          </cell>
          <cell r="J55">
            <v>3.8206323844871173E-5</v>
          </cell>
          <cell r="L55">
            <v>0</v>
          </cell>
        </row>
        <row r="56">
          <cell r="B56" t="str">
            <v>India</v>
          </cell>
          <cell r="C56">
            <v>19710.111090227194</v>
          </cell>
          <cell r="D56">
            <v>1.241484945337659E-2</v>
          </cell>
          <cell r="E56">
            <v>-1748.0036200000002</v>
          </cell>
          <cell r="F56">
            <v>-6.8545257409096739E-4</v>
          </cell>
          <cell r="G56">
            <v>9966.234629999999</v>
          </cell>
          <cell r="H56">
            <v>6.2330366012999126E-3</v>
          </cell>
          <cell r="I56">
            <v>64211.463126000039</v>
          </cell>
          <cell r="J56">
            <v>2.9245950175878131E-2</v>
          </cell>
          <cell r="K56">
            <v>480.58221000000003</v>
          </cell>
          <cell r="L56">
            <v>7.8389333128130244E-4</v>
          </cell>
        </row>
        <row r="57">
          <cell r="B57" t="str">
            <v>Indonesia</v>
          </cell>
          <cell r="C57">
            <v>2914.6247604353698</v>
          </cell>
          <cell r="D57">
            <v>1.8358408762003499E-3</v>
          </cell>
          <cell r="E57">
            <v>500.61054000000001</v>
          </cell>
          <cell r="F57">
            <v>1.9630667770589009E-4</v>
          </cell>
          <cell r="G57">
            <v>5940.4500999999991</v>
          </cell>
          <cell r="H57">
            <v>3.7152489657466276E-3</v>
          </cell>
          <cell r="I57">
            <v>8093.6076779999967</v>
          </cell>
          <cell r="J57">
            <v>3.6863394068659319E-3</v>
          </cell>
          <cell r="L57">
            <v>0</v>
          </cell>
        </row>
        <row r="58">
          <cell r="B58" t="str">
            <v>Iran</v>
          </cell>
          <cell r="C58">
            <v>776.03269648663104</v>
          </cell>
          <cell r="D58">
            <v>4.8880135954973761E-4</v>
          </cell>
          <cell r="F58">
            <v>0</v>
          </cell>
          <cell r="G58">
            <v>83.075990000000004</v>
          </cell>
          <cell r="H58">
            <v>5.195700338024509E-5</v>
          </cell>
          <cell r="J58">
            <v>0</v>
          </cell>
          <cell r="L58">
            <v>0</v>
          </cell>
        </row>
        <row r="59">
          <cell r="B59" t="str">
            <v>Iraq</v>
          </cell>
          <cell r="C59">
            <v>5848.3283767535104</v>
          </cell>
          <cell r="D59">
            <v>3.6836989917984381E-3</v>
          </cell>
          <cell r="E59">
            <v>97592.312109999984</v>
          </cell>
          <cell r="F59">
            <v>3.8269315224466506E-2</v>
          </cell>
          <cell r="G59">
            <v>1018.6453799999998</v>
          </cell>
          <cell r="H59">
            <v>6.3707650612326167E-4</v>
          </cell>
          <cell r="I59">
            <v>14327.276850000002</v>
          </cell>
          <cell r="J59">
            <v>6.5255455102914139E-3</v>
          </cell>
          <cell r="K59">
            <v>94.498780000000011</v>
          </cell>
          <cell r="L59">
            <v>1.5414004495967282E-4</v>
          </cell>
        </row>
        <row r="60">
          <cell r="B60" t="str">
            <v>Jamaica</v>
          </cell>
          <cell r="C60">
            <v>1098.9869600117149</v>
          </cell>
          <cell r="D60">
            <v>6.9222124610623752E-4</v>
          </cell>
          <cell r="E60">
            <v>1850</v>
          </cell>
          <cell r="F60">
            <v>7.2544887639780151E-4</v>
          </cell>
          <cell r="G60">
            <v>24.050030000000007</v>
          </cell>
          <cell r="H60">
            <v>1.5041259093090506E-5</v>
          </cell>
          <cell r="I60">
            <v>604.95934599999998</v>
          </cell>
          <cell r="J60">
            <v>2.7553664143784094E-4</v>
          </cell>
          <cell r="K60">
            <v>2881.875</v>
          </cell>
          <cell r="L60">
            <v>4.7007203909739054E-3</v>
          </cell>
        </row>
        <row r="61">
          <cell r="B61" t="str">
            <v>Jordan</v>
          </cell>
          <cell r="C61">
            <v>14874.297897171029</v>
          </cell>
          <cell r="D61">
            <v>9.3689055466366616E-3</v>
          </cell>
          <cell r="E61">
            <v>123700</v>
          </cell>
          <cell r="F61">
            <v>4.8507041086707045E-2</v>
          </cell>
          <cell r="G61">
            <v>9046.7211700000007</v>
          </cell>
          <cell r="H61">
            <v>5.6579587244139336E-3</v>
          </cell>
          <cell r="I61">
            <v>27232.101830000003</v>
          </cell>
          <cell r="J61">
            <v>1.2403216723808553E-2</v>
          </cell>
          <cell r="L61">
            <v>0</v>
          </cell>
        </row>
        <row r="62">
          <cell r="B62" t="str">
            <v>Kazakhstan</v>
          </cell>
          <cell r="C62">
            <v>2057.8505688202804</v>
          </cell>
          <cell r="D62">
            <v>1.2961826999603522E-3</v>
          </cell>
          <cell r="E62">
            <v>48.685920000000003</v>
          </cell>
          <cell r="F62">
            <v>1.9091430248861218E-5</v>
          </cell>
          <cell r="G62">
            <v>1370.2764599999998</v>
          </cell>
          <cell r="H62">
            <v>8.5699199809825019E-4</v>
          </cell>
          <cell r="J62">
            <v>0</v>
          </cell>
          <cell r="K62">
            <v>8.3281899999999993</v>
          </cell>
          <cell r="L62">
            <v>1.3584382581793091E-5</v>
          </cell>
        </row>
        <row r="63">
          <cell r="B63" t="str">
            <v>Kenya</v>
          </cell>
          <cell r="C63">
            <v>3040.3059568202502</v>
          </cell>
          <cell r="D63">
            <v>1.9150039577829896E-3</v>
          </cell>
          <cell r="E63">
            <v>30034.842379999998</v>
          </cell>
          <cell r="F63">
            <v>1.1777698733705983E-2</v>
          </cell>
          <cell r="G63">
            <v>46753.603910000013</v>
          </cell>
          <cell r="H63">
            <v>2.9240423814275461E-2</v>
          </cell>
          <cell r="I63">
            <v>41280.944476200006</v>
          </cell>
          <cell r="J63">
            <v>1.8801945736621684E-2</v>
          </cell>
          <cell r="K63">
            <v>12633.5875</v>
          </cell>
          <cell r="L63">
            <v>2.0607056993243299E-2</v>
          </cell>
        </row>
        <row r="64">
          <cell r="B64" t="str">
            <v>Kiribati</v>
          </cell>
          <cell r="C64">
            <v>11.85453</v>
          </cell>
          <cell r="D64">
            <v>7.4668379400209651E-6</v>
          </cell>
          <cell r="F64">
            <v>0</v>
          </cell>
          <cell r="H64">
            <v>0</v>
          </cell>
          <cell r="J64">
            <v>0</v>
          </cell>
          <cell r="L64">
            <v>0</v>
          </cell>
        </row>
        <row r="65">
          <cell r="B65" t="str">
            <v>Korea, Dem. Rep.</v>
          </cell>
          <cell r="D65">
            <v>0</v>
          </cell>
          <cell r="F65">
            <v>0</v>
          </cell>
          <cell r="G65">
            <v>15.973860000000002</v>
          </cell>
          <cell r="H65">
            <v>9.9902980152937298E-6</v>
          </cell>
          <cell r="J65">
            <v>0</v>
          </cell>
          <cell r="K65">
            <v>200</v>
          </cell>
          <cell r="L65">
            <v>3.2622652897671865E-4</v>
          </cell>
        </row>
        <row r="66">
          <cell r="B66" t="str">
            <v>Kosovo</v>
          </cell>
          <cell r="C66">
            <v>613.64872079745498</v>
          </cell>
          <cell r="D66">
            <v>3.8652022056511468E-4</v>
          </cell>
          <cell r="F66">
            <v>0</v>
          </cell>
          <cell r="G66">
            <v>150.47712999999999</v>
          </cell>
          <cell r="H66">
            <v>9.4110714203460917E-5</v>
          </cell>
          <cell r="I66">
            <v>2736.2719999999999</v>
          </cell>
          <cell r="J66">
            <v>1.2462708476618923E-3</v>
          </cell>
          <cell r="L66">
            <v>0</v>
          </cell>
        </row>
        <row r="67">
          <cell r="B67" t="str">
            <v>Kyrgyz Republic</v>
          </cell>
          <cell r="C67">
            <v>73.597679999999997</v>
          </cell>
          <cell r="D67">
            <v>4.6357126712026725E-5</v>
          </cell>
          <cell r="E67">
            <v>147.61104</v>
          </cell>
          <cell r="F67">
            <v>5.7883385465897802E-5</v>
          </cell>
          <cell r="G67">
            <v>181.99417999999997</v>
          </cell>
          <cell r="H67">
            <v>1.138219625844354E-4</v>
          </cell>
          <cell r="I67">
            <v>597.9428999999999</v>
          </cell>
          <cell r="J67">
            <v>2.7234090939658412E-4</v>
          </cell>
          <cell r="K67">
            <v>9.10337</v>
          </cell>
          <cell r="L67">
            <v>1.4848803985453956E-5</v>
          </cell>
        </row>
        <row r="68">
          <cell r="B68" t="str">
            <v>Laos</v>
          </cell>
          <cell r="C68">
            <v>60.307299999999991</v>
          </cell>
          <cell r="D68">
            <v>3.7985886888828684E-5</v>
          </cell>
          <cell r="E68">
            <v>24.157779999999995</v>
          </cell>
          <cell r="F68">
            <v>9.4730996525758257E-6</v>
          </cell>
          <cell r="G68">
            <v>811.4673600000001</v>
          </cell>
          <cell r="H68">
            <v>5.0750418221291802E-4</v>
          </cell>
          <cell r="I68">
            <v>97.279809999999998</v>
          </cell>
          <cell r="J68">
            <v>4.4307360989363565E-5</v>
          </cell>
          <cell r="K68">
            <v>3.9386999999999999</v>
          </cell>
          <cell r="L68">
            <v>6.4245421484030082E-6</v>
          </cell>
        </row>
        <row r="69">
          <cell r="B69" t="str">
            <v>Lebanon</v>
          </cell>
          <cell r="C69">
            <v>1809.47146140225</v>
          </cell>
          <cell r="D69">
            <v>1.139735625063457E-3</v>
          </cell>
          <cell r="E69">
            <v>78485.321999999986</v>
          </cell>
          <cell r="F69">
            <v>3.0776804680334936E-2</v>
          </cell>
          <cell r="G69">
            <v>32892.649860000005</v>
          </cell>
          <cell r="H69">
            <v>2.0571569715404393E-2</v>
          </cell>
          <cell r="I69">
            <v>10849.773235999999</v>
          </cell>
          <cell r="J69">
            <v>4.941671035543627E-3</v>
          </cell>
          <cell r="L69">
            <v>0</v>
          </cell>
        </row>
        <row r="70">
          <cell r="B70" t="str">
            <v>Lesotho</v>
          </cell>
          <cell r="C70">
            <v>11.67662</v>
          </cell>
          <cell r="D70">
            <v>7.354777391192025E-6</v>
          </cell>
          <cell r="E70">
            <v>5499.9999299999999</v>
          </cell>
          <cell r="F70">
            <v>2.1567398753548576E-3</v>
          </cell>
          <cell r="G70">
            <v>82.5</v>
          </cell>
          <cell r="H70">
            <v>5.1596770364942002E-5</v>
          </cell>
          <cell r="I70">
            <v>98.635810000000006</v>
          </cell>
          <cell r="J70">
            <v>4.4924968913367296E-5</v>
          </cell>
          <cell r="L70">
            <v>0</v>
          </cell>
        </row>
        <row r="71">
          <cell r="B71" t="str">
            <v>Liberia</v>
          </cell>
          <cell r="C71">
            <v>35.416089999999997</v>
          </cell>
          <cell r="D71">
            <v>2.2307607682396274E-5</v>
          </cell>
          <cell r="F71">
            <v>0</v>
          </cell>
          <cell r="G71">
            <v>96.11030999999997</v>
          </cell>
          <cell r="H71">
            <v>6.0108867815435006E-5</v>
          </cell>
          <cell r="I71">
            <v>1429.5646199999999</v>
          </cell>
          <cell r="J71">
            <v>6.5111389173110382E-4</v>
          </cell>
          <cell r="L71">
            <v>0</v>
          </cell>
        </row>
        <row r="72">
          <cell r="B72" t="str">
            <v>Libya</v>
          </cell>
          <cell r="C72">
            <v>1749.477943852</v>
          </cell>
          <cell r="D72">
            <v>1.1019473809913999E-3</v>
          </cell>
          <cell r="E72">
            <v>2483.42</v>
          </cell>
          <cell r="F72">
            <v>9.7383472898585305E-4</v>
          </cell>
          <cell r="G72">
            <v>2450.3267300000002</v>
          </cell>
          <cell r="H72">
            <v>1.5324720679622942E-3</v>
          </cell>
          <cell r="I72">
            <v>7669.3106400000006</v>
          </cell>
          <cell r="J72">
            <v>3.4930877750074447E-3</v>
          </cell>
          <cell r="L72">
            <v>0</v>
          </cell>
        </row>
        <row r="73">
          <cell r="B73" t="str">
            <v>Madagascar</v>
          </cell>
          <cell r="C73">
            <v>17.332300000000004</v>
          </cell>
          <cell r="D73">
            <v>1.0917132541553769E-5</v>
          </cell>
          <cell r="F73">
            <v>0</v>
          </cell>
          <cell r="G73">
            <v>123.10372000000001</v>
          </cell>
          <cell r="H73">
            <v>7.6990962083759034E-5</v>
          </cell>
          <cell r="I73">
            <v>501.82813999999996</v>
          </cell>
          <cell r="J73">
            <v>2.2856418565785517E-4</v>
          </cell>
          <cell r="L73">
            <v>0</v>
          </cell>
        </row>
        <row r="74">
          <cell r="B74" t="str">
            <v>Malawi</v>
          </cell>
          <cell r="C74">
            <v>-175.44879481346021</v>
          </cell>
          <cell r="D74">
            <v>-1.105103043008958E-4</v>
          </cell>
          <cell r="E74">
            <v>40304.281650000004</v>
          </cell>
          <cell r="F74">
            <v>1.5804700452439476E-2</v>
          </cell>
          <cell r="G74">
            <v>25572.223379999999</v>
          </cell>
          <cell r="H74">
            <v>1.5993262272228623E-2</v>
          </cell>
          <cell r="I74">
            <v>36862.930469999992</v>
          </cell>
          <cell r="J74">
            <v>1.6789703510523914E-2</v>
          </cell>
          <cell r="K74">
            <v>165.30296000000001</v>
          </cell>
          <cell r="L74">
            <v>2.6963105435188681E-4</v>
          </cell>
        </row>
        <row r="75">
          <cell r="B75" t="str">
            <v>Malaysia</v>
          </cell>
          <cell r="C75">
            <v>1593.22434075454</v>
          </cell>
          <cell r="D75">
            <v>1.0035275927861239E-3</v>
          </cell>
          <cell r="E75">
            <v>74.875990000000002</v>
          </cell>
          <cell r="F75">
            <v>2.9361460980904333E-5</v>
          </cell>
          <cell r="G75">
            <v>1418.7098999999998</v>
          </cell>
          <cell r="H75">
            <v>8.8728301726993743E-4</v>
          </cell>
          <cell r="I75">
            <v>1170.5336888000002</v>
          </cell>
          <cell r="J75">
            <v>5.3313486837477334E-4</v>
          </cell>
          <cell r="K75">
            <v>5.79115</v>
          </cell>
          <cell r="L75">
            <v>9.4461338164176202E-6</v>
          </cell>
        </row>
        <row r="76">
          <cell r="B76" t="str">
            <v>Maldives</v>
          </cell>
          <cell r="C76">
            <v>69.786079999999998</v>
          </cell>
          <cell r="D76">
            <v>4.3956306140297273E-5</v>
          </cell>
          <cell r="F76">
            <v>0</v>
          </cell>
          <cell r="G76">
            <v>67.400649999999999</v>
          </cell>
          <cell r="H76">
            <v>4.215340436967065E-5</v>
          </cell>
          <cell r="J76">
            <v>0</v>
          </cell>
          <cell r="L76">
            <v>0</v>
          </cell>
        </row>
        <row r="77">
          <cell r="B77" t="str">
            <v>Mali</v>
          </cell>
          <cell r="C77">
            <v>834.20700000000011</v>
          </cell>
          <cell r="D77">
            <v>5.2544373142006222E-4</v>
          </cell>
          <cell r="F77">
            <v>0</v>
          </cell>
          <cell r="G77">
            <v>1113.8533399999999</v>
          </cell>
          <cell r="H77">
            <v>6.96621030353984E-4</v>
          </cell>
          <cell r="I77">
            <v>561.99631999999997</v>
          </cell>
          <cell r="J77">
            <v>2.5596856968505469E-4</v>
          </cell>
          <cell r="L77">
            <v>0</v>
          </cell>
        </row>
        <row r="78">
          <cell r="B78" t="str">
            <v>Mauritius</v>
          </cell>
          <cell r="C78">
            <v>186.20111076435103</v>
          </cell>
          <cell r="D78">
            <v>1.1728288834135999E-4</v>
          </cell>
          <cell r="F78">
            <v>0</v>
          </cell>
          <cell r="G78">
            <v>3.4479199999999999</v>
          </cell>
          <cell r="H78">
            <v>2.1563822603235253E-6</v>
          </cell>
          <cell r="I78">
            <v>3.2281599999999999</v>
          </cell>
          <cell r="J78">
            <v>1.4703076666311734E-6</v>
          </cell>
          <cell r="L78">
            <v>0</v>
          </cell>
        </row>
        <row r="79">
          <cell r="B79" t="str">
            <v>Mexico</v>
          </cell>
          <cell r="C79">
            <v>3029.9086754037103</v>
          </cell>
          <cell r="D79">
            <v>1.9084550000972702E-3</v>
          </cell>
          <cell r="E79">
            <v>128.57416999999998</v>
          </cell>
          <cell r="F79">
            <v>5.0418371437989135E-5</v>
          </cell>
          <cell r="G79">
            <v>5357.8152999999993</v>
          </cell>
          <cell r="H79">
            <v>3.3508601902045194E-3</v>
          </cell>
          <cell r="I79">
            <v>2716.981670000001</v>
          </cell>
          <cell r="J79">
            <v>1.2374848147233626E-3</v>
          </cell>
          <cell r="K79">
            <v>231.88396</v>
          </cell>
          <cell r="L79">
            <v>3.7823349698088137E-4</v>
          </cell>
        </row>
        <row r="80">
          <cell r="B80" t="str">
            <v>Moldova</v>
          </cell>
          <cell r="C80">
            <v>39.069859999999998</v>
          </cell>
          <cell r="D80">
            <v>2.4609015537461835E-5</v>
          </cell>
          <cell r="F80">
            <v>0</v>
          </cell>
          <cell r="G80">
            <v>111.55310999999999</v>
          </cell>
          <cell r="H80">
            <v>6.9767032729274136E-5</v>
          </cell>
          <cell r="I80">
            <v>58.956870000000002</v>
          </cell>
          <cell r="J80">
            <v>2.6852677054909743E-5</v>
          </cell>
          <cell r="L80">
            <v>0</v>
          </cell>
        </row>
        <row r="81">
          <cell r="B81" t="str">
            <v>Mongolia</v>
          </cell>
          <cell r="C81">
            <v>38.81711</v>
          </cell>
          <cell r="D81">
            <v>2.4449815359189036E-5</v>
          </cell>
          <cell r="E81">
            <v>39.280810000000002</v>
          </cell>
          <cell r="F81">
            <v>1.5403361880267853E-5</v>
          </cell>
          <cell r="G81">
            <v>249.71985000000001</v>
          </cell>
          <cell r="H81">
            <v>1.5617863946688199E-4</v>
          </cell>
          <cell r="I81">
            <v>24.710729999999998</v>
          </cell>
          <cell r="J81">
            <v>1.1254824967490128E-5</v>
          </cell>
          <cell r="K81">
            <v>10</v>
          </cell>
          <cell r="L81">
            <v>1.631132644883593E-5</v>
          </cell>
        </row>
        <row r="82">
          <cell r="B82" t="str">
            <v>Montenegro</v>
          </cell>
          <cell r="C82">
            <v>175.96033</v>
          </cell>
          <cell r="D82">
            <v>1.1083250605318045E-4</v>
          </cell>
          <cell r="E82">
            <v>78.157479999999993</v>
          </cell>
          <cell r="F82">
            <v>3.0648246512477642E-5</v>
          </cell>
          <cell r="G82">
            <v>267.85874000000001</v>
          </cell>
          <cell r="H82">
            <v>1.6752298058209347E-4</v>
          </cell>
          <cell r="I82">
            <v>59.535750000000007</v>
          </cell>
          <cell r="J82">
            <v>2.7116335517333991E-5</v>
          </cell>
          <cell r="K82">
            <v>1.89507</v>
          </cell>
          <cell r="L82">
            <v>3.0911105413395505E-6</v>
          </cell>
        </row>
        <row r="83">
          <cell r="B83" t="str">
            <v>Montserrat</v>
          </cell>
          <cell r="C83">
            <v>552.46344999999997</v>
          </cell>
          <cell r="D83">
            <v>3.479813243489936E-4</v>
          </cell>
          <cell r="F83">
            <v>0</v>
          </cell>
          <cell r="H83">
            <v>0</v>
          </cell>
          <cell r="I83">
            <v>5048.1614599999994</v>
          </cell>
          <cell r="J83">
            <v>2.2992511204618163E-3</v>
          </cell>
          <cell r="K83">
            <v>22933.0838</v>
          </cell>
          <cell r="L83">
            <v>3.7406901634031084E-2</v>
          </cell>
        </row>
        <row r="84">
          <cell r="B84" t="str">
            <v>Morocco</v>
          </cell>
          <cell r="C84">
            <v>1274.30660435559</v>
          </cell>
          <cell r="D84">
            <v>8.0265020212708603E-4</v>
          </cell>
          <cell r="E84">
            <v>568.85335000000009</v>
          </cell>
          <cell r="F84">
            <v>2.2306703977979751E-4</v>
          </cell>
          <cell r="G84">
            <v>959.66034000000013</v>
          </cell>
          <cell r="H84">
            <v>6.001863538342083E-4</v>
          </cell>
          <cell r="I84">
            <v>350.89026000000001</v>
          </cell>
          <cell r="J84">
            <v>1.5981755533313273E-4</v>
          </cell>
          <cell r="L84">
            <v>0</v>
          </cell>
        </row>
        <row r="85">
          <cell r="B85" t="str">
            <v>Mozambique</v>
          </cell>
          <cell r="C85">
            <v>268.303879109256</v>
          </cell>
          <cell r="D85">
            <v>1.6899713307805465E-4</v>
          </cell>
          <cell r="E85">
            <v>8863</v>
          </cell>
          <cell r="F85">
            <v>3.4754883197371435E-3</v>
          </cell>
          <cell r="G85">
            <v>31972.133199999993</v>
          </cell>
          <cell r="H85">
            <v>1.9995864421790768E-2</v>
          </cell>
          <cell r="I85">
            <v>13185.568839999998</v>
          </cell>
          <cell r="J85">
            <v>6.0055396741007586E-3</v>
          </cell>
          <cell r="K85">
            <v>239.2</v>
          </cell>
          <cell r="L85">
            <v>3.9016692865615545E-4</v>
          </cell>
        </row>
        <row r="86">
          <cell r="B86" t="str">
            <v>Burma</v>
          </cell>
          <cell r="C86">
            <v>3211.55998705308</v>
          </cell>
          <cell r="D86">
            <v>2.0228720968255322E-3</v>
          </cell>
          <cell r="E86">
            <v>66416.915830000013</v>
          </cell>
          <cell r="F86">
            <v>2.6044365925773437E-2</v>
          </cell>
          <cell r="G86">
            <v>25406.618600000002</v>
          </cell>
          <cell r="H86">
            <v>1.5889690492774115E-2</v>
          </cell>
          <cell r="I86">
            <v>11854.699330000003</v>
          </cell>
          <cell r="J86">
            <v>5.3993777602431223E-3</v>
          </cell>
          <cell r="K86">
            <v>32.608939999999997</v>
          </cell>
          <cell r="L86">
            <v>5.3189506549050395E-5</v>
          </cell>
        </row>
        <row r="87">
          <cell r="B87" t="str">
            <v>Namibia</v>
          </cell>
          <cell r="C87">
            <v>100.0166161562495</v>
          </cell>
          <cell r="D87">
            <v>6.2997678030929748E-5</v>
          </cell>
          <cell r="F87">
            <v>0</v>
          </cell>
          <cell r="G87">
            <v>24.01285</v>
          </cell>
          <cell r="H87">
            <v>1.501800614857937E-5</v>
          </cell>
          <cell r="J87">
            <v>0</v>
          </cell>
          <cell r="K87">
            <v>12.70552</v>
          </cell>
          <cell r="L87">
            <v>2.0724388442221392E-5</v>
          </cell>
        </row>
        <row r="88">
          <cell r="B88" t="str">
            <v>Nepal</v>
          </cell>
          <cell r="C88">
            <v>10178.125281889061</v>
          </cell>
          <cell r="D88">
            <v>6.4109173466257892E-3</v>
          </cell>
          <cell r="E88">
            <v>23479.22622</v>
          </cell>
          <cell r="F88">
            <v>9.2070152864804321E-3</v>
          </cell>
          <cell r="G88">
            <v>16581.441360000004</v>
          </cell>
          <cell r="H88">
            <v>1.0370288753596024E-2</v>
          </cell>
          <cell r="I88">
            <v>34299.200612000008</v>
          </cell>
          <cell r="J88">
            <v>1.5622019236699621E-2</v>
          </cell>
          <cell r="K88">
            <v>18491.985000000001</v>
          </cell>
          <cell r="L88">
            <v>3.0162880402197733E-2</v>
          </cell>
        </row>
        <row r="89">
          <cell r="B89" t="str">
            <v>Nicaragua</v>
          </cell>
          <cell r="D89">
            <v>0</v>
          </cell>
          <cell r="F89">
            <v>0</v>
          </cell>
          <cell r="G89">
            <v>5.72133</v>
          </cell>
          <cell r="H89">
            <v>3.5782078811158017E-6</v>
          </cell>
          <cell r="I89">
            <v>10.25426</v>
          </cell>
          <cell r="J89">
            <v>4.6704367483734934E-6</v>
          </cell>
          <cell r="L89">
            <v>0</v>
          </cell>
        </row>
        <row r="90">
          <cell r="B90" t="str">
            <v>Nigeria</v>
          </cell>
          <cell r="C90">
            <v>9867.6394277789223</v>
          </cell>
          <cell r="D90">
            <v>6.2153509635376877E-3</v>
          </cell>
          <cell r="E90">
            <v>65320.632539999999</v>
          </cell>
          <cell r="F90">
            <v>2.5614475395533333E-2</v>
          </cell>
          <cell r="G90">
            <v>68001.243920000008</v>
          </cell>
          <cell r="H90">
            <v>4.2529025055401813E-2</v>
          </cell>
          <cell r="I90">
            <v>176381.31640600003</v>
          </cell>
          <cell r="J90">
            <v>8.0335176001883613E-2</v>
          </cell>
          <cell r="K90">
            <v>12.551909999999999</v>
          </cell>
          <cell r="L90">
            <v>2.0473830156640823E-5</v>
          </cell>
        </row>
        <row r="91">
          <cell r="B91" t="str">
            <v>Pakistan</v>
          </cell>
          <cell r="C91">
            <v>20763.786278856598</v>
          </cell>
          <cell r="D91">
            <v>1.307853007799155E-2</v>
          </cell>
          <cell r="E91">
            <v>76674.758230000007</v>
          </cell>
          <cell r="F91">
            <v>3.0066820111365723E-2</v>
          </cell>
          <cell r="G91">
            <v>26700.990540000003</v>
          </cell>
          <cell r="H91">
            <v>1.6699210635259022E-2</v>
          </cell>
          <cell r="I91">
            <v>98003.608122000005</v>
          </cell>
          <cell r="J91">
            <v>4.4637024304648387E-2</v>
          </cell>
          <cell r="K91">
            <v>240505.19689999998</v>
          </cell>
          <cell r="L91">
            <v>0.39229587792774639</v>
          </cell>
        </row>
        <row r="92">
          <cell r="B92" t="str">
            <v>Panama</v>
          </cell>
          <cell r="C92">
            <v>137.21143000000001</v>
          </cell>
          <cell r="D92">
            <v>8.6425654271281196E-5</v>
          </cell>
          <cell r="F92">
            <v>0</v>
          </cell>
          <cell r="G92">
            <v>566.99608999999987</v>
          </cell>
          <cell r="H92">
            <v>3.5460808549757562E-4</v>
          </cell>
          <cell r="I92">
            <v>130.97440999999998</v>
          </cell>
          <cell r="J92">
            <v>5.9654006974714577E-5</v>
          </cell>
          <cell r="K92">
            <v>21.585059999999999</v>
          </cell>
          <cell r="L92">
            <v>3.5208096007771048E-5</v>
          </cell>
        </row>
        <row r="93">
          <cell r="B93" t="str">
            <v>Papua New Guinea</v>
          </cell>
          <cell r="D93">
            <v>0</v>
          </cell>
          <cell r="F93">
            <v>0</v>
          </cell>
          <cell r="G93">
            <v>60</v>
          </cell>
          <cell r="H93">
            <v>3.7524923901776009E-5</v>
          </cell>
          <cell r="I93">
            <v>678.68650799999989</v>
          </cell>
          <cell r="J93">
            <v>3.0911664104367166E-4</v>
          </cell>
          <cell r="K93">
            <v>45.885069999999999</v>
          </cell>
          <cell r="L93">
            <v>7.4844635589768808E-5</v>
          </cell>
        </row>
        <row r="94">
          <cell r="B94" t="str">
            <v>Paraguay</v>
          </cell>
          <cell r="C94">
            <v>12.173500000000001</v>
          </cell>
          <cell r="D94">
            <v>7.667748250065184E-6</v>
          </cell>
          <cell r="F94">
            <v>0</v>
          </cell>
          <cell r="G94">
            <v>8.8939000000000004</v>
          </cell>
          <cell r="H94">
            <v>5.5623820115000946E-6</v>
          </cell>
          <cell r="I94">
            <v>91.884050000000002</v>
          </cell>
          <cell r="J94">
            <v>4.1849791570468039E-5</v>
          </cell>
          <cell r="K94">
            <v>8.3652800000000003</v>
          </cell>
          <cell r="L94">
            <v>1.3644881291591826E-5</v>
          </cell>
        </row>
        <row r="95">
          <cell r="B95" t="str">
            <v>Peru</v>
          </cell>
          <cell r="C95">
            <v>622.04302000000007</v>
          </cell>
          <cell r="D95">
            <v>3.9180755559783649E-4</v>
          </cell>
          <cell r="F95">
            <v>0</v>
          </cell>
          <cell r="H95">
            <v>0</v>
          </cell>
          <cell r="I95">
            <v>1427.5721899999999</v>
          </cell>
          <cell r="J95">
            <v>6.502064134449513E-4</v>
          </cell>
          <cell r="K95">
            <v>939.48933</v>
          </cell>
          <cell r="L95">
            <v>1.532431715682815E-3</v>
          </cell>
        </row>
        <row r="96">
          <cell r="B96" t="str">
            <v>Philippines</v>
          </cell>
          <cell r="C96">
            <v>2154.3963822512301</v>
          </cell>
          <cell r="D96">
            <v>1.356994216121381E-3</v>
          </cell>
          <cell r="E96">
            <v>895</v>
          </cell>
          <cell r="F96">
            <v>3.5096040236542287E-4</v>
          </cell>
          <cell r="G96">
            <v>882.15634999999997</v>
          </cell>
          <cell r="H96">
            <v>5.5171416505364135E-4</v>
          </cell>
          <cell r="I96">
            <v>1661.46252</v>
          </cell>
          <cell r="J96">
            <v>7.5673482137699171E-4</v>
          </cell>
          <cell r="K96">
            <v>72.681349999999995</v>
          </cell>
          <cell r="L96">
            <v>1.1855292265921014E-4</v>
          </cell>
        </row>
        <row r="97">
          <cell r="B97" t="str">
            <v>Rwanda</v>
          </cell>
          <cell r="C97">
            <v>641.55561389875902</v>
          </cell>
          <cell r="D97">
            <v>4.0409799447913117E-4</v>
          </cell>
          <cell r="E97">
            <v>17776.513760000002</v>
          </cell>
          <cell r="F97">
            <v>6.9707848288984098E-3</v>
          </cell>
          <cell r="G97">
            <v>10447.723700000002</v>
          </cell>
          <cell r="H97">
            <v>6.5341672798213627E-3</v>
          </cell>
          <cell r="I97">
            <v>15045.775740000003</v>
          </cell>
          <cell r="J97">
            <v>6.8527952210966385E-3</v>
          </cell>
          <cell r="K97">
            <v>20321.828730000001</v>
          </cell>
          <cell r="L97">
            <v>3.3147598245236297E-2</v>
          </cell>
        </row>
        <row r="98">
          <cell r="B98" t="str">
            <v>Sao Tome &amp; Principe</v>
          </cell>
          <cell r="D98">
            <v>0</v>
          </cell>
          <cell r="F98">
            <v>0</v>
          </cell>
          <cell r="H98">
            <v>0</v>
          </cell>
          <cell r="I98">
            <v>58.440660000000001</v>
          </cell>
          <cell r="J98">
            <v>2.6617562463132483E-5</v>
          </cell>
          <cell r="L98">
            <v>0</v>
          </cell>
        </row>
        <row r="99">
          <cell r="B99" t="str">
            <v>Senegal</v>
          </cell>
          <cell r="C99">
            <v>799.84949253171601</v>
          </cell>
          <cell r="D99">
            <v>5.0380289536087325E-4</v>
          </cell>
          <cell r="F99">
            <v>0</v>
          </cell>
          <cell r="G99">
            <v>655.63023999999996</v>
          </cell>
          <cell r="H99">
            <v>4.1004124772838564E-4</v>
          </cell>
          <cell r="I99">
            <v>164.25766200000001</v>
          </cell>
          <cell r="J99">
            <v>7.4813299136818496E-5</v>
          </cell>
          <cell r="L99">
            <v>0</v>
          </cell>
        </row>
        <row r="100">
          <cell r="B100" t="str">
            <v>Serbia</v>
          </cell>
          <cell r="C100">
            <v>1633.4060469014448</v>
          </cell>
          <cell r="D100">
            <v>1.0288369292129989E-3</v>
          </cell>
          <cell r="F100">
            <v>0</v>
          </cell>
          <cell r="G100">
            <v>403.66426999999987</v>
          </cell>
          <cell r="H100">
            <v>2.5245785022693268E-4</v>
          </cell>
          <cell r="I100">
            <v>43.735689999999998</v>
          </cell>
          <cell r="J100">
            <v>1.9919991670922242E-5</v>
          </cell>
          <cell r="L100">
            <v>0</v>
          </cell>
        </row>
        <row r="101">
          <cell r="B101" t="str">
            <v>Seychelles</v>
          </cell>
          <cell r="C101">
            <v>93.982120000000009</v>
          </cell>
          <cell r="D101">
            <v>5.9196717145226613E-5</v>
          </cell>
          <cell r="F101">
            <v>0</v>
          </cell>
          <cell r="G101">
            <v>0.22403000000000001</v>
          </cell>
          <cell r="H101">
            <v>1.4011181169524799E-7</v>
          </cell>
          <cell r="I101">
            <v>28.22626</v>
          </cell>
          <cell r="J101">
            <v>1.2856019056776871E-5</v>
          </cell>
          <cell r="L101">
            <v>0</v>
          </cell>
        </row>
        <row r="102">
          <cell r="B102" t="str">
            <v>Sierra Leone</v>
          </cell>
          <cell r="C102">
            <v>97.943564095221817</v>
          </cell>
          <cell r="D102">
            <v>6.1691920334848996E-5</v>
          </cell>
          <cell r="E102">
            <v>63927.421749999987</v>
          </cell>
          <cell r="F102">
            <v>2.5068149340295061E-2</v>
          </cell>
          <cell r="G102">
            <v>42330.51066</v>
          </cell>
          <cell r="H102">
            <v>2.6474153187330304E-2</v>
          </cell>
          <cell r="I102">
            <v>41370.912310000007</v>
          </cell>
          <cell r="J102">
            <v>1.8842922762477385E-2</v>
          </cell>
          <cell r="K102">
            <v>5000</v>
          </cell>
          <cell r="L102">
            <v>8.1556632244179656E-3</v>
          </cell>
        </row>
        <row r="103">
          <cell r="B103" t="str">
            <v>Solomon Islands</v>
          </cell>
          <cell r="C103">
            <v>82.20899</v>
          </cell>
          <cell r="D103">
            <v>5.1781150795755221E-5</v>
          </cell>
          <cell r="F103">
            <v>0</v>
          </cell>
          <cell r="G103">
            <v>29.814959999999999</v>
          </cell>
          <cell r="H103">
            <v>1.8646735085574927E-5</v>
          </cell>
          <cell r="J103">
            <v>0</v>
          </cell>
          <cell r="L103">
            <v>0</v>
          </cell>
        </row>
        <row r="104">
          <cell r="B104" t="str">
            <v>Somalia</v>
          </cell>
          <cell r="C104">
            <v>2442.3648080000003</v>
          </cell>
          <cell r="D104">
            <v>1.5383774988756553E-3</v>
          </cell>
          <cell r="E104">
            <v>57614.085709999999</v>
          </cell>
          <cell r="F104">
            <v>2.2592472293516828E-2</v>
          </cell>
          <cell r="G104">
            <v>42464.040980000005</v>
          </cell>
          <cell r="H104">
            <v>2.6557665105606632E-2</v>
          </cell>
          <cell r="I104">
            <v>49194.728835173722</v>
          </cell>
          <cell r="J104">
            <v>2.2406382262402599E-2</v>
          </cell>
          <cell r="L104">
            <v>0</v>
          </cell>
        </row>
        <row r="105">
          <cell r="B105" t="str">
            <v>South Africa</v>
          </cell>
          <cell r="C105">
            <v>4099.6945994918615</v>
          </cell>
          <cell r="D105">
            <v>2.5822833278067443E-3</v>
          </cell>
          <cell r="F105">
            <v>0</v>
          </cell>
          <cell r="G105">
            <v>3093.0271700000012</v>
          </cell>
          <cell r="H105">
            <v>1.9344268196729276E-3</v>
          </cell>
          <cell r="I105">
            <v>5024.9778619999997</v>
          </cell>
          <cell r="J105">
            <v>2.2886918477245622E-3</v>
          </cell>
          <cell r="K105">
            <v>68.581000000000003</v>
          </cell>
          <cell r="L105">
            <v>1.1186470791876171E-4</v>
          </cell>
        </row>
        <row r="106">
          <cell r="B106" t="str">
            <v>South Sudan</v>
          </cell>
          <cell r="C106">
            <v>3616.2707056148993</v>
          </cell>
          <cell r="D106">
            <v>2.2777880950212042E-3</v>
          </cell>
          <cell r="E106">
            <v>86879.163540000009</v>
          </cell>
          <cell r="F106">
            <v>3.406831976890478E-2</v>
          </cell>
          <cell r="G106">
            <v>25440.296049999997</v>
          </cell>
          <cell r="H106">
            <v>1.5910752888581712E-2</v>
          </cell>
          <cell r="I106">
            <v>44957.49412000001</v>
          </cell>
          <cell r="J106">
            <v>2.0476478327332574E-2</v>
          </cell>
          <cell r="L106">
            <v>0</v>
          </cell>
        </row>
        <row r="107">
          <cell r="B107" t="str">
            <v>Sri Lanka</v>
          </cell>
          <cell r="C107">
            <v>3252.7364925182701</v>
          </cell>
          <cell r="D107">
            <v>2.0488080296077651E-3</v>
          </cell>
          <cell r="F107">
            <v>0</v>
          </cell>
          <cell r="G107">
            <v>2216.8396200000002</v>
          </cell>
          <cell r="H107">
            <v>1.3864456340490342E-3</v>
          </cell>
          <cell r="I107">
            <v>22.622599999999998</v>
          </cell>
          <cell r="J107">
            <v>1.0303758865462175E-5</v>
          </cell>
          <cell r="L107">
            <v>0</v>
          </cell>
        </row>
        <row r="108">
          <cell r="B108" t="str">
            <v>St. Helena</v>
          </cell>
          <cell r="C108">
            <v>33.503050000000002</v>
          </cell>
          <cell r="D108">
            <v>2.110263712238439E-5</v>
          </cell>
          <cell r="F108">
            <v>0</v>
          </cell>
          <cell r="H108">
            <v>0</v>
          </cell>
          <cell r="I108">
            <v>62575.381079999985</v>
          </cell>
          <cell r="J108">
            <v>2.8500775223127491E-2</v>
          </cell>
          <cell r="K108">
            <v>12360.649450000001</v>
          </cell>
          <cell r="L108">
            <v>2.0161858829857434E-2</v>
          </cell>
        </row>
        <row r="109">
          <cell r="B109" t="str">
            <v>St. Lucia</v>
          </cell>
          <cell r="C109">
            <v>42.71031</v>
          </cell>
          <cell r="D109">
            <v>2.6902033495892018E-5</v>
          </cell>
          <cell r="F109">
            <v>0</v>
          </cell>
          <cell r="H109">
            <v>0</v>
          </cell>
          <cell r="J109">
            <v>0</v>
          </cell>
          <cell r="L109">
            <v>0</v>
          </cell>
        </row>
        <row r="110">
          <cell r="B110" t="str">
            <v>St.Vincent &amp; Grenadines</v>
          </cell>
          <cell r="C110">
            <v>5.8799999999999998E-2</v>
          </cell>
          <cell r="D110">
            <v>3.7036480642693782E-8</v>
          </cell>
          <cell r="F110">
            <v>0</v>
          </cell>
          <cell r="H110">
            <v>0</v>
          </cell>
          <cell r="J110">
            <v>0</v>
          </cell>
          <cell r="L110">
            <v>0</v>
          </cell>
        </row>
        <row r="111">
          <cell r="B111" t="str">
            <v>Sudan</v>
          </cell>
          <cell r="C111">
            <v>1787.0504210490299</v>
          </cell>
          <cell r="D111">
            <v>1.1256132368486424E-3</v>
          </cell>
          <cell r="E111">
            <v>47504.424760000024</v>
          </cell>
          <cell r="F111">
            <v>1.862812517084644E-2</v>
          </cell>
          <cell r="G111">
            <v>12543.449139999997</v>
          </cell>
          <cell r="H111">
            <v>7.8448662407382928E-3</v>
          </cell>
          <cell r="I111">
            <v>3117.7969500000008</v>
          </cell>
          <cell r="J111">
            <v>1.4200413729754072E-3</v>
          </cell>
          <cell r="L111">
            <v>0</v>
          </cell>
        </row>
        <row r="112">
          <cell r="B112" t="str">
            <v>Swaziland</v>
          </cell>
          <cell r="C112">
            <v>4.3854499999999996</v>
          </cell>
          <cell r="D112">
            <v>2.762272687661589E-6</v>
          </cell>
          <cell r="F112">
            <v>0</v>
          </cell>
          <cell r="H112">
            <v>0</v>
          </cell>
          <cell r="J112">
            <v>0</v>
          </cell>
          <cell r="L112">
            <v>0</v>
          </cell>
        </row>
        <row r="113">
          <cell r="B113" t="str">
            <v>Syria</v>
          </cell>
          <cell r="C113">
            <v>61506.129794119246</v>
          </cell>
          <cell r="D113">
            <v>3.8740996352498454E-2</v>
          </cell>
          <cell r="E113">
            <v>119970.93198000002</v>
          </cell>
          <cell r="F113">
            <v>4.7044744759615183E-2</v>
          </cell>
          <cell r="G113">
            <v>104442.17211000004</v>
          </cell>
          <cell r="H113">
            <v>6.5319742676065731E-2</v>
          </cell>
          <cell r="I113">
            <v>61575.74936999999</v>
          </cell>
          <cell r="J113">
            <v>2.8045479894822634E-2</v>
          </cell>
          <cell r="K113">
            <v>15.2324</v>
          </cell>
          <cell r="L113">
            <v>2.484606489992485E-5</v>
          </cell>
        </row>
        <row r="114">
          <cell r="B114" t="str">
            <v>Tajikistan</v>
          </cell>
          <cell r="C114">
            <v>11.04031</v>
          </cell>
          <cell r="D114">
            <v>6.9539834626588199E-6</v>
          </cell>
          <cell r="E114">
            <v>869.98547999999994</v>
          </cell>
          <cell r="F114">
            <v>3.4115134537751455E-4</v>
          </cell>
          <cell r="G114">
            <v>705.01829999999995</v>
          </cell>
          <cell r="H114">
            <v>4.4092930094765813E-4</v>
          </cell>
          <cell r="I114">
            <v>2806.7969700000003</v>
          </cell>
          <cell r="J114">
            <v>1.2783923670661142E-3</v>
          </cell>
          <cell r="L114">
            <v>0</v>
          </cell>
        </row>
        <row r="115">
          <cell r="B115" t="str">
            <v>Tanzania</v>
          </cell>
          <cell r="C115">
            <v>35978.717244960164</v>
          </cell>
          <cell r="D115">
            <v>2.2661990897821772E-2</v>
          </cell>
          <cell r="E115">
            <v>19834</v>
          </cell>
          <cell r="F115">
            <v>7.7775962240399961E-3</v>
          </cell>
          <cell r="G115">
            <v>27680.981769999999</v>
          </cell>
          <cell r="H115">
            <v>1.7312112240761648E-2</v>
          </cell>
          <cell r="I115">
            <v>40502.103095999999</v>
          </cell>
          <cell r="J115">
            <v>1.8447212249930296E-2</v>
          </cell>
          <cell r="K115">
            <v>62213.685420000002</v>
          </cell>
          <cell r="L115">
            <v>0.10147877324708045</v>
          </cell>
        </row>
        <row r="116">
          <cell r="B116" t="str">
            <v>Thailand</v>
          </cell>
          <cell r="C116">
            <v>3218.7933065729399</v>
          </cell>
          <cell r="D116">
            <v>2.0274281631245069E-3</v>
          </cell>
          <cell r="E116">
            <v>31.549999999999997</v>
          </cell>
          <cell r="F116">
            <v>1.2371844351540885E-5</v>
          </cell>
          <cell r="G116">
            <v>2080.1727900000001</v>
          </cell>
          <cell r="H116">
            <v>1.3009720941215847E-3</v>
          </cell>
          <cell r="I116">
            <v>1378.7410400000003</v>
          </cell>
          <cell r="J116">
            <v>6.2796562791529471E-4</v>
          </cell>
          <cell r="L116">
            <v>0</v>
          </cell>
        </row>
        <row r="117">
          <cell r="B117" t="str">
            <v>Timor-Leste</v>
          </cell>
          <cell r="D117">
            <v>0</v>
          </cell>
          <cell r="F117">
            <v>0</v>
          </cell>
          <cell r="G117">
            <v>18.38869</v>
          </cell>
          <cell r="H117">
            <v>1.150056988172249E-5</v>
          </cell>
          <cell r="J117">
            <v>0</v>
          </cell>
          <cell r="L117">
            <v>0</v>
          </cell>
        </row>
        <row r="118">
          <cell r="B118" t="str">
            <v>Tunisia</v>
          </cell>
          <cell r="C118">
            <v>2258.0027904670696</v>
          </cell>
          <cell r="D118">
            <v>1.4222530040864316E-3</v>
          </cell>
          <cell r="E118">
            <v>3360.73</v>
          </cell>
          <cell r="F118">
            <v>1.3178582715548017E-3</v>
          </cell>
          <cell r="G118">
            <v>985.69922000000008</v>
          </cell>
          <cell r="H118">
            <v>6.1647147034233284E-4</v>
          </cell>
          <cell r="I118">
            <v>3233.7058200000001</v>
          </cell>
          <cell r="J118">
            <v>1.472833582838473E-3</v>
          </cell>
          <cell r="L118">
            <v>0</v>
          </cell>
        </row>
        <row r="119">
          <cell r="B119" t="str">
            <v>Turkey</v>
          </cell>
          <cell r="C119">
            <v>3573.7278195565405</v>
          </cell>
          <cell r="D119">
            <v>2.2509915171983344E-3</v>
          </cell>
          <cell r="E119">
            <v>84063.179520000005</v>
          </cell>
          <cell r="F119">
            <v>3.2964075204978745E-2</v>
          </cell>
          <cell r="G119">
            <v>8131.8522300000013</v>
          </cell>
          <cell r="H119">
            <v>5.0857856018539597E-3</v>
          </cell>
          <cell r="I119">
            <v>1947.6523699999998</v>
          </cell>
          <cell r="J119">
            <v>8.8708372928955647E-4</v>
          </cell>
          <cell r="K119">
            <v>315.10388999999998</v>
          </cell>
          <cell r="L119">
            <v>5.139762415088088E-4</v>
          </cell>
        </row>
        <row r="120">
          <cell r="B120" t="str">
            <v>Turkmenistan</v>
          </cell>
          <cell r="C120">
            <v>36.188189999999999</v>
          </cell>
          <cell r="D120">
            <v>2.2793931946073549E-5</v>
          </cell>
          <cell r="F120">
            <v>0</v>
          </cell>
          <cell r="G120">
            <v>31.27722</v>
          </cell>
          <cell r="H120">
            <v>1.956125500598511E-5</v>
          </cell>
          <cell r="I120">
            <v>13.1</v>
          </cell>
          <cell r="J120">
            <v>5.9665662274696334E-6</v>
          </cell>
          <cell r="K120">
            <v>3.29</v>
          </cell>
          <cell r="L120">
            <v>5.366426401667021E-6</v>
          </cell>
        </row>
        <row r="121">
          <cell r="B121" t="str">
            <v>Uganda</v>
          </cell>
          <cell r="C121">
            <v>2255.1110854088001</v>
          </cell>
          <cell r="D121">
            <v>1.4204315996916188E-3</v>
          </cell>
          <cell r="E121">
            <v>42807.990040000004</v>
          </cell>
          <cell r="F121">
            <v>1.6786490959657448E-2</v>
          </cell>
          <cell r="G121">
            <v>16097.053600000005</v>
          </cell>
          <cell r="H121">
            <v>1.0067345189713495E-2</v>
          </cell>
          <cell r="I121">
            <v>49741.292140000012</v>
          </cell>
          <cell r="J121">
            <v>2.2655321663604944E-2</v>
          </cell>
          <cell r="K121">
            <v>-2.3027799999999998</v>
          </cell>
          <cell r="L121">
            <v>-3.7561396319850402E-6</v>
          </cell>
        </row>
        <row r="122">
          <cell r="B122" t="str">
            <v>Ukraine</v>
          </cell>
          <cell r="C122">
            <v>7737.9220207609897</v>
          </cell>
          <cell r="D122">
            <v>4.8739013458603464E-3</v>
          </cell>
          <cell r="E122">
            <v>9387.9872500000019</v>
          </cell>
          <cell r="F122">
            <v>3.6813539471077768E-3</v>
          </cell>
          <cell r="G122">
            <v>12273.278130000002</v>
          </cell>
          <cell r="H122">
            <v>7.6758971308930309E-3</v>
          </cell>
          <cell r="I122">
            <v>2215.5764399999998</v>
          </cell>
          <cell r="J122">
            <v>1.0091132489527786E-3</v>
          </cell>
          <cell r="L122">
            <v>0</v>
          </cell>
        </row>
        <row r="123">
          <cell r="B123" t="str">
            <v>Uruguay</v>
          </cell>
          <cell r="C123">
            <v>188.92174552875198</v>
          </cell>
          <cell r="D123">
            <v>1.1899654032754326E-4</v>
          </cell>
          <cell r="F123">
            <v>0</v>
          </cell>
          <cell r="H123">
            <v>0</v>
          </cell>
          <cell r="I123">
            <v>83.937120000000007</v>
          </cell>
          <cell r="J123">
            <v>3.8230258429241675E-5</v>
          </cell>
          <cell r="K123">
            <v>421.15387999999996</v>
          </cell>
          <cell r="L123">
            <v>6.869578421873874E-4</v>
          </cell>
        </row>
        <row r="124">
          <cell r="B124" t="str">
            <v>Uzbekistan</v>
          </cell>
          <cell r="C124">
            <v>985.62428361280399</v>
          </cell>
          <cell r="D124">
            <v>6.2081725681963507E-4</v>
          </cell>
          <cell r="E124">
            <v>14.5</v>
          </cell>
          <cell r="F124">
            <v>5.6859506528476339E-6</v>
          </cell>
          <cell r="G124">
            <v>-28.425439999999995</v>
          </cell>
          <cell r="H124">
            <v>-1.777770788124166E-5</v>
          </cell>
          <cell r="I124">
            <v>10.469050000000001</v>
          </cell>
          <cell r="J124">
            <v>4.7682656613504561E-6</v>
          </cell>
          <cell r="L124">
            <v>0</v>
          </cell>
        </row>
        <row r="125">
          <cell r="B125" t="str">
            <v>Vanuatu</v>
          </cell>
          <cell r="C125">
            <v>47.500500000000002</v>
          </cell>
          <cell r="D125">
            <v>2.9919240625310817E-5</v>
          </cell>
          <cell r="F125">
            <v>0</v>
          </cell>
          <cell r="G125">
            <v>891.90426000000002</v>
          </cell>
          <cell r="H125">
            <v>5.5781065806949739E-4</v>
          </cell>
          <cell r="I125">
            <v>20.430820000000001</v>
          </cell>
          <cell r="J125">
            <v>9.3054840161458884E-6</v>
          </cell>
          <cell r="L125">
            <v>0</v>
          </cell>
        </row>
        <row r="126">
          <cell r="B126" t="str">
            <v>Venezuela</v>
          </cell>
          <cell r="C126">
            <v>612.86293336546601</v>
          </cell>
          <cell r="D126">
            <v>3.8602527496963627E-4</v>
          </cell>
          <cell r="F126">
            <v>0</v>
          </cell>
          <cell r="G126">
            <v>196.82214999999999</v>
          </cell>
          <cell r="H126">
            <v>1.2309560334889904E-4</v>
          </cell>
          <cell r="I126">
            <v>194.38598999999999</v>
          </cell>
          <cell r="J126">
            <v>8.8535639925744249E-5</v>
          </cell>
          <cell r="K126">
            <v>-7.1559999999999999E-2</v>
          </cell>
          <cell r="L126">
            <v>-1.1672385206786993E-7</v>
          </cell>
        </row>
        <row r="127">
          <cell r="B127" t="str">
            <v>Vietnam</v>
          </cell>
          <cell r="C127">
            <v>2739.75527787274</v>
          </cell>
          <cell r="D127">
            <v>1.7256954645348953E-3</v>
          </cell>
          <cell r="E127">
            <v>71.316500000000005</v>
          </cell>
          <cell r="F127">
            <v>2.7965662050607466E-5</v>
          </cell>
          <cell r="G127">
            <v>3371.89833</v>
          </cell>
          <cell r="H127">
            <v>2.10883713729626E-3</v>
          </cell>
          <cell r="I127">
            <v>2604.6593819999998</v>
          </cell>
          <cell r="J127">
            <v>1.1863261605116889E-3</v>
          </cell>
          <cell r="K127">
            <v>378.36340999999993</v>
          </cell>
          <cell r="L127">
            <v>6.1716090968047521E-4</v>
          </cell>
        </row>
        <row r="128">
          <cell r="B128" t="str">
            <v>West Bank &amp; Gaza Strip</v>
          </cell>
          <cell r="C128">
            <v>3225.9559689160201</v>
          </cell>
          <cell r="D128">
            <v>2.0319397244377663E-3</v>
          </cell>
          <cell r="E128">
            <v>4107.58014</v>
          </cell>
          <cell r="F128">
            <v>1.610723998528067E-3</v>
          </cell>
          <cell r="G128">
            <v>1806.4655399999999</v>
          </cell>
          <cell r="H128">
            <v>1.1297913653280118E-3</v>
          </cell>
          <cell r="I128">
            <v>13407.488840000002</v>
          </cell>
          <cell r="J128">
            <v>6.1066160387725213E-3</v>
          </cell>
          <cell r="K128">
            <v>181.25417000000002</v>
          </cell>
          <cell r="L128">
            <v>2.9564959370828044E-4</v>
          </cell>
        </row>
        <row r="129">
          <cell r="B129" t="str">
            <v>Yemen</v>
          </cell>
          <cell r="C129">
            <v>1340.33840471849</v>
          </cell>
          <cell r="D129">
            <v>8.4424179219413985E-4</v>
          </cell>
          <cell r="E129">
            <v>81544.37993000001</v>
          </cell>
          <cell r="F129">
            <v>3.1976366917175106E-2</v>
          </cell>
          <cell r="G129">
            <v>34598.515090000008</v>
          </cell>
          <cell r="H129">
            <v>2.1638444097778323E-2</v>
          </cell>
          <cell r="I129">
            <v>9366.7048799999993</v>
          </cell>
          <cell r="J129">
            <v>4.2661881679147331E-3</v>
          </cell>
          <cell r="L129">
            <v>0</v>
          </cell>
        </row>
        <row r="130">
          <cell r="B130" t="str">
            <v>Zambia</v>
          </cell>
          <cell r="C130">
            <v>755.52233185590205</v>
          </cell>
          <cell r="D130">
            <v>4.7588245270244867E-4</v>
          </cell>
          <cell r="E130">
            <v>8174.0174399999996</v>
          </cell>
          <cell r="F130">
            <v>3.2053144689210989E-3</v>
          </cell>
          <cell r="G130">
            <v>16941.738850000002</v>
          </cell>
          <cell r="H130">
            <v>1.0595624351833538E-2</v>
          </cell>
          <cell r="I130">
            <v>23076.494410000003</v>
          </cell>
          <cell r="J130">
            <v>1.0510491007259376E-2</v>
          </cell>
          <cell r="K130">
            <v>8894.8497200000002</v>
          </cell>
          <cell r="L130">
            <v>1.4508679749625688E-2</v>
          </cell>
        </row>
        <row r="131">
          <cell r="B131" t="str">
            <v>Zimbabwe</v>
          </cell>
          <cell r="C131">
            <v>1650.8110015945399</v>
          </cell>
          <cell r="D131">
            <v>1.0397998249201039E-3</v>
          </cell>
          <cell r="E131">
            <v>48959.144279999986</v>
          </cell>
          <cell r="F131">
            <v>1.9198570922877752E-2</v>
          </cell>
          <cell r="G131">
            <v>36226.20915000001</v>
          </cell>
          <cell r="H131">
            <v>2.2656429026726203E-2</v>
          </cell>
          <cell r="I131">
            <v>12906.829640000004</v>
          </cell>
          <cell r="J131">
            <v>5.8785842621166462E-3</v>
          </cell>
          <cell r="L131">
            <v>0</v>
          </cell>
        </row>
        <row r="132">
          <cell r="B132" t="str">
            <v>Grand Total</v>
          </cell>
          <cell r="C132">
            <v>1587623.8503130972</v>
          </cell>
          <cell r="D132">
            <v>1</v>
          </cell>
          <cell r="E132">
            <v>2550145.2413657727</v>
          </cell>
          <cell r="F132">
            <v>1</v>
          </cell>
          <cell r="G132">
            <v>1598937.2865100007</v>
          </cell>
          <cell r="H132">
            <v>1</v>
          </cell>
          <cell r="I132">
            <v>2195567.6850930708</v>
          </cell>
          <cell r="J132">
            <v>1</v>
          </cell>
          <cell r="K132">
            <v>613070.92536999995</v>
          </cell>
          <cell r="L132">
            <v>1</v>
          </cell>
        </row>
      </sheetData>
      <sheetData sheetId="83"/>
      <sheetData sheetId="84">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0.34920911884273742</v>
          </cell>
          <cell r="AQ7">
            <v>2759071.9747713855</v>
          </cell>
          <cell r="AR7">
            <v>0.35974861338804731</v>
          </cell>
          <cell r="AS7">
            <v>914285.77782000042</v>
          </cell>
          <cell r="AT7">
            <v>0.35852302174378875</v>
          </cell>
          <cell r="AU7">
            <v>1937957.9635708854</v>
          </cell>
          <cell r="AV7">
            <v>0.32325160883057036</v>
          </cell>
          <cell r="AW7">
            <v>2852243.7413908876</v>
          </cell>
          <cell r="AX7">
            <v>0.33377748296629461</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2.1453482185532641E-2</v>
          </cell>
          <cell r="AQ8">
            <v>159195.61851133345</v>
          </cell>
          <cell r="AR8">
            <v>2.075712541774128E-2</v>
          </cell>
          <cell r="AS8">
            <v>111276.97680577065</v>
          </cell>
          <cell r="AT8">
            <v>4.3635544752805691E-2</v>
          </cell>
          <cell r="AU8">
            <v>130919.68771886454</v>
          </cell>
          <cell r="AV8">
            <v>2.1837418807960057E-2</v>
          </cell>
          <cell r="AW8">
            <v>242196.66452463521</v>
          </cell>
          <cell r="AX8">
            <v>2.8342526234606983E-2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0.23410238100204434</v>
          </cell>
          <cell r="AQ9">
            <v>2084431.7953811719</v>
          </cell>
          <cell r="AR9">
            <v>0.27178393856596222</v>
          </cell>
          <cell r="AS9">
            <v>867109.61424999963</v>
          </cell>
          <cell r="AT9">
            <v>0.34002361911967205</v>
          </cell>
          <cell r="AU9">
            <v>1472726.7187748847</v>
          </cell>
          <cell r="AV9">
            <v>0.24565098426312454</v>
          </cell>
          <cell r="AW9">
            <v>2339836.3330248906</v>
          </cell>
          <cell r="AX9">
            <v>0.27381414514360125</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2123792.4132389999</v>
          </cell>
          <cell r="AP10">
            <v>0.38535687070822727</v>
          </cell>
          <cell r="AQ10">
            <v>2603403.325093003</v>
          </cell>
          <cell r="AR10">
            <v>0.33945136076765192</v>
          </cell>
          <cell r="AS10">
            <v>563546.10484000016</v>
          </cell>
          <cell r="AT10">
            <v>0.22098588570515446</v>
          </cell>
          <cell r="AU10">
            <v>2382951.8902917425</v>
          </cell>
          <cell r="AV10">
            <v>0.39747664644041664</v>
          </cell>
          <cell r="AW10">
            <v>2946497.9951317445</v>
          </cell>
          <cell r="AX10">
            <v>0.34480737747213669</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8.3740105340409238E-3</v>
          </cell>
          <cell r="AQ11">
            <v>55051.996956705887</v>
          </cell>
          <cell r="AR11">
            <v>7.1780945732881638E-3</v>
          </cell>
          <cell r="AS11">
            <v>93926.767650000009</v>
          </cell>
          <cell r="AT11">
            <v>3.6831928678578311E-2</v>
          </cell>
          <cell r="AU11">
            <v>64893.208431787709</v>
          </cell>
          <cell r="AV11">
            <v>1.0824194550175357E-2</v>
          </cell>
          <cell r="AW11">
            <v>158819.97608178746</v>
          </cell>
          <cell r="AX11">
            <v>1.8585554625670148E-2</v>
          </cell>
        </row>
        <row r="12">
          <cell r="B12" t="str">
            <v>Pacific</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N12">
            <v>0</v>
          </cell>
          <cell r="AO12">
            <v>8289.6515229999986</v>
          </cell>
          <cell r="AP12">
            <v>1.5041367274182273E-3</v>
          </cell>
          <cell r="AQ12">
            <v>8289.6515229999986</v>
          </cell>
          <cell r="AR12">
            <v>1.0808672873118743E-3</v>
          </cell>
          <cell r="AT12">
            <v>0</v>
          </cell>
          <cell r="AU12">
            <v>5750.2784980000006</v>
          </cell>
          <cell r="AV12">
            <v>9.5914710775115656E-4</v>
          </cell>
          <cell r="AW12">
            <v>5750.2784980000006</v>
          </cell>
          <cell r="AX12">
            <v>6.7291355768974315E-4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2550145.2413657727</v>
          </cell>
          <cell r="AT13">
            <v>1</v>
          </cell>
          <cell r="AU13">
            <v>5995199.7472861763</v>
          </cell>
          <cell r="AV13">
            <v>1</v>
          </cell>
          <cell r="AW13">
            <v>8545344.9886519499</v>
          </cell>
          <cell r="AX13">
            <v>1</v>
          </cell>
        </row>
      </sheetData>
      <sheetData sheetId="85"/>
      <sheetData sheetId="86">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112284.79866256591</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475938.56270100002</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689499.4443176135</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429938.57581153431</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135031.64111000003</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9036.1192300000021</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79299.780259999985</v>
          </cell>
        </row>
        <row r="21">
          <cell r="E21">
            <v>0</v>
          </cell>
          <cell r="G21">
            <v>0</v>
          </cell>
          <cell r="I21">
            <v>0</v>
          </cell>
          <cell r="K21">
            <v>0</v>
          </cell>
          <cell r="M21">
            <v>0</v>
          </cell>
          <cell r="O21">
            <v>0</v>
          </cell>
          <cell r="P21">
            <v>4244.4736800000001</v>
          </cell>
          <cell r="Q21">
            <v>5.5342649082888945E-4</v>
          </cell>
          <cell r="R21">
            <v>31.35747999999996</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89760.044259999966</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94194.259939999945</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45622.683470000011</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828381.1345179074</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18535.689979999999</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469538.69531092275</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420047.75962999999</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87"/>
      <sheetData sheetId="88">
        <row r="9">
          <cell r="B9" t="str">
            <v>Advance Market Commitments</v>
          </cell>
          <cell r="C9" t="str">
            <v>ChannelCode</v>
          </cell>
          <cell r="D9" t="str">
            <v>44006</v>
          </cell>
          <cell r="F9">
            <v>0</v>
          </cell>
          <cell r="H9">
            <v>0</v>
          </cell>
          <cell r="J9">
            <v>0</v>
          </cell>
          <cell r="K9">
            <v>39963.172429999999</v>
          </cell>
          <cell r="L9">
            <v>1</v>
          </cell>
          <cell r="N9">
            <v>0</v>
          </cell>
          <cell r="O9">
            <v>39963.172429999999</v>
          </cell>
          <cell r="P9">
            <v>1</v>
          </cell>
          <cell r="Q9">
            <v>39963.172429999999</v>
          </cell>
          <cell r="R9">
            <v>1</v>
          </cell>
          <cell r="T9">
            <v>0</v>
          </cell>
          <cell r="U9">
            <v>39963.172429999999</v>
          </cell>
          <cell r="V9">
            <v>1</v>
          </cell>
          <cell r="X9">
            <v>0</v>
          </cell>
          <cell r="Z9">
            <v>0</v>
          </cell>
          <cell r="AB9">
            <v>0</v>
          </cell>
          <cell r="AC9">
            <v>26334.56523</v>
          </cell>
          <cell r="AD9">
            <v>1</v>
          </cell>
          <cell r="AF9">
            <v>0</v>
          </cell>
          <cell r="AG9">
            <v>26334.56523</v>
          </cell>
          <cell r="AH9">
            <v>1</v>
          </cell>
          <cell r="AI9">
            <v>26334.56523</v>
          </cell>
          <cell r="AJ9">
            <v>1</v>
          </cell>
          <cell r="AL9">
            <v>0</v>
          </cell>
          <cell r="AM9">
            <v>26334.56523</v>
          </cell>
          <cell r="AN9">
            <v>1</v>
          </cell>
        </row>
        <row r="10">
          <cell r="B10" t="str">
            <v>African Development Bank</v>
          </cell>
          <cell r="C10" t="str">
            <v>ChannelCode</v>
          </cell>
          <cell r="D10" t="str">
            <v>46002</v>
          </cell>
          <cell r="E10">
            <v>7450</v>
          </cell>
          <cell r="F10">
            <v>1</v>
          </cell>
          <cell r="H10">
            <v>0</v>
          </cell>
          <cell r="I10">
            <v>7450</v>
          </cell>
          <cell r="J10">
            <v>1</v>
          </cell>
          <cell r="K10">
            <v>6392.4525599999997</v>
          </cell>
          <cell r="L10">
            <v>1</v>
          </cell>
          <cell r="N10">
            <v>0</v>
          </cell>
          <cell r="O10">
            <v>6392.4525599999997</v>
          </cell>
          <cell r="P10">
            <v>1</v>
          </cell>
          <cell r="Q10">
            <v>13842.45256</v>
          </cell>
          <cell r="R10">
            <v>1</v>
          </cell>
          <cell r="T10">
            <v>0</v>
          </cell>
          <cell r="U10">
            <v>13842.45256</v>
          </cell>
          <cell r="V10">
            <v>1</v>
          </cell>
          <cell r="W10">
            <v>2825.7349999999997</v>
          </cell>
          <cell r="X10">
            <v>1</v>
          </cell>
          <cell r="Z10">
            <v>0</v>
          </cell>
          <cell r="AA10">
            <v>2825.7349999999997</v>
          </cell>
          <cell r="AB10">
            <v>1</v>
          </cell>
          <cell r="AC10">
            <v>6392.4525599999997</v>
          </cell>
          <cell r="AD10">
            <v>1</v>
          </cell>
          <cell r="AF10">
            <v>0</v>
          </cell>
          <cell r="AG10">
            <v>6392.4525599999997</v>
          </cell>
          <cell r="AH10">
            <v>1</v>
          </cell>
          <cell r="AI10">
            <v>9218.1875600000003</v>
          </cell>
          <cell r="AJ10">
            <v>1</v>
          </cell>
          <cell r="AL10">
            <v>0</v>
          </cell>
          <cell r="AM10">
            <v>9218.1875600000003</v>
          </cell>
          <cell r="AN10">
            <v>1</v>
          </cell>
        </row>
        <row r="11">
          <cell r="B11" t="str">
            <v>African Development Fund</v>
          </cell>
          <cell r="C11" t="str">
            <v>ChannelCode</v>
          </cell>
          <cell r="D11" t="str">
            <v>46003</v>
          </cell>
          <cell r="F11">
            <v>0</v>
          </cell>
          <cell r="H11">
            <v>0</v>
          </cell>
          <cell r="J11">
            <v>0</v>
          </cell>
          <cell r="K11">
            <v>212488.47771000001</v>
          </cell>
          <cell r="L11">
            <v>1</v>
          </cell>
          <cell r="N11">
            <v>0</v>
          </cell>
          <cell r="O11">
            <v>212488.47771000001</v>
          </cell>
          <cell r="P11">
            <v>1</v>
          </cell>
          <cell r="Q11">
            <v>212488.47771000001</v>
          </cell>
          <cell r="R11">
            <v>1</v>
          </cell>
          <cell r="T11">
            <v>0</v>
          </cell>
          <cell r="U11">
            <v>212488.47771000001</v>
          </cell>
          <cell r="V11">
            <v>1</v>
          </cell>
          <cell r="W11">
            <v>1500</v>
          </cell>
          <cell r="X11">
            <v>1</v>
          </cell>
          <cell r="Z11">
            <v>0</v>
          </cell>
          <cell r="AA11">
            <v>1500</v>
          </cell>
          <cell r="AB11">
            <v>1</v>
          </cell>
          <cell r="AC11">
            <v>213630.70553000001</v>
          </cell>
          <cell r="AD11">
            <v>1</v>
          </cell>
          <cell r="AF11">
            <v>0</v>
          </cell>
          <cell r="AG11">
            <v>213630.70553000001</v>
          </cell>
          <cell r="AH11">
            <v>1</v>
          </cell>
          <cell r="AI11">
            <v>215130.70553000001</v>
          </cell>
          <cell r="AJ11">
            <v>1</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L12">
            <v>0</v>
          </cell>
          <cell r="N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D12">
            <v>0</v>
          </cell>
          <cell r="AF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F13">
            <v>0</v>
          </cell>
          <cell r="G13">
            <v>26.5</v>
          </cell>
          <cell r="H13">
            <v>1</v>
          </cell>
          <cell r="I13">
            <v>26.5</v>
          </cell>
          <cell r="J13">
            <v>1</v>
          </cell>
          <cell r="L13">
            <v>0</v>
          </cell>
          <cell r="N13">
            <v>0</v>
          </cell>
          <cell r="P13">
            <v>0</v>
          </cell>
          <cell r="R13">
            <v>0</v>
          </cell>
          <cell r="S13">
            <v>26.5</v>
          </cell>
          <cell r="T13">
            <v>1</v>
          </cell>
          <cell r="U13">
            <v>26.5</v>
          </cell>
          <cell r="V13">
            <v>1</v>
          </cell>
          <cell r="X13">
            <v>0</v>
          </cell>
          <cell r="Y13">
            <v>62.198270000000001</v>
          </cell>
          <cell r="Z13">
            <v>1</v>
          </cell>
          <cell r="AA13">
            <v>62.198270000000001</v>
          </cell>
          <cell r="AB13">
            <v>1</v>
          </cell>
          <cell r="AD13">
            <v>0</v>
          </cell>
          <cell r="AF13">
            <v>0</v>
          </cell>
          <cell r="AH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L14">
            <v>0</v>
          </cell>
          <cell r="N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D14">
            <v>0</v>
          </cell>
          <cell r="AF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F15">
            <v>0</v>
          </cell>
          <cell r="H15">
            <v>0</v>
          </cell>
          <cell r="J15">
            <v>0</v>
          </cell>
          <cell r="K15">
            <v>50000</v>
          </cell>
          <cell r="L15">
            <v>1</v>
          </cell>
          <cell r="N15">
            <v>0</v>
          </cell>
          <cell r="O15">
            <v>50000</v>
          </cell>
          <cell r="P15">
            <v>1</v>
          </cell>
          <cell r="Q15">
            <v>50000</v>
          </cell>
          <cell r="R15">
            <v>1</v>
          </cell>
          <cell r="T15">
            <v>0</v>
          </cell>
          <cell r="U15">
            <v>50000</v>
          </cell>
          <cell r="V15">
            <v>1</v>
          </cell>
          <cell r="X15">
            <v>0</v>
          </cell>
          <cell r="Z15">
            <v>0</v>
          </cell>
          <cell r="AB15">
            <v>0</v>
          </cell>
          <cell r="AC15">
            <v>50000</v>
          </cell>
          <cell r="AD15">
            <v>1</v>
          </cell>
          <cell r="AF15">
            <v>0</v>
          </cell>
          <cell r="AG15">
            <v>50000</v>
          </cell>
          <cell r="AH15">
            <v>1</v>
          </cell>
          <cell r="AI15">
            <v>50000</v>
          </cell>
          <cell r="AJ15">
            <v>1</v>
          </cell>
          <cell r="AL15">
            <v>0</v>
          </cell>
          <cell r="AM15">
            <v>50000</v>
          </cell>
          <cell r="AN15">
            <v>1</v>
          </cell>
        </row>
        <row r="16">
          <cell r="B16" t="str">
            <v>Asian Infrastructure Investment Bank</v>
          </cell>
          <cell r="C16" t="str">
            <v>ChannelCode</v>
          </cell>
          <cell r="D16" t="str">
            <v>46026</v>
          </cell>
          <cell r="F16">
            <v>0</v>
          </cell>
          <cell r="H16">
            <v>0</v>
          </cell>
          <cell r="J16">
            <v>0</v>
          </cell>
          <cell r="L16">
            <v>0</v>
          </cell>
          <cell r="N16">
            <v>0</v>
          </cell>
          <cell r="P16">
            <v>0</v>
          </cell>
          <cell r="R16">
            <v>0</v>
          </cell>
          <cell r="T16">
            <v>0</v>
          </cell>
          <cell r="V16">
            <v>0</v>
          </cell>
          <cell r="X16">
            <v>0</v>
          </cell>
          <cell r="Z16">
            <v>0</v>
          </cell>
          <cell r="AB16">
            <v>0</v>
          </cell>
          <cell r="AD16">
            <v>0</v>
          </cell>
          <cell r="AE16">
            <v>72090.131099000006</v>
          </cell>
          <cell r="AF16">
            <v>1</v>
          </cell>
          <cell r="AG16">
            <v>72090.131099000006</v>
          </cell>
          <cell r="AH16">
            <v>1</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H17">
            <v>0</v>
          </cell>
          <cell r="I17">
            <v>-1360.98262</v>
          </cell>
          <cell r="J17">
            <v>1</v>
          </cell>
          <cell r="K17">
            <v>12277.33022</v>
          </cell>
          <cell r="L17">
            <v>1</v>
          </cell>
          <cell r="N17">
            <v>0</v>
          </cell>
          <cell r="O17">
            <v>12277.33022</v>
          </cell>
          <cell r="P17">
            <v>1</v>
          </cell>
          <cell r="Q17">
            <v>10916.347599999999</v>
          </cell>
          <cell r="R17">
            <v>1</v>
          </cell>
          <cell r="T17">
            <v>0</v>
          </cell>
          <cell r="U17">
            <v>10916.347599999999</v>
          </cell>
          <cell r="V17">
            <v>1</v>
          </cell>
          <cell r="W17">
            <v>49550.428</v>
          </cell>
          <cell r="X17">
            <v>1</v>
          </cell>
          <cell r="Z17">
            <v>0</v>
          </cell>
          <cell r="AA17">
            <v>49550.428</v>
          </cell>
          <cell r="AB17">
            <v>1</v>
          </cell>
          <cell r="AC17">
            <v>9361.8258999999998</v>
          </cell>
          <cell r="AD17">
            <v>1</v>
          </cell>
          <cell r="AF17">
            <v>0</v>
          </cell>
          <cell r="AG17">
            <v>9361.8258999999998</v>
          </cell>
          <cell r="AH17">
            <v>1</v>
          </cell>
          <cell r="AI17">
            <v>58912.253899999996</v>
          </cell>
          <cell r="AJ17">
            <v>1</v>
          </cell>
          <cell r="AL17">
            <v>0</v>
          </cell>
          <cell r="AM17">
            <v>58912.253899999996</v>
          </cell>
          <cell r="AN17">
            <v>1</v>
          </cell>
        </row>
        <row r="18">
          <cell r="B18" t="str">
            <v>Central Emergency Response Fund</v>
          </cell>
          <cell r="C18" t="str">
            <v>ChannelCode</v>
          </cell>
          <cell r="D18" t="str">
            <v>41147</v>
          </cell>
          <cell r="F18">
            <v>0</v>
          </cell>
          <cell r="H18">
            <v>0</v>
          </cell>
          <cell r="J18">
            <v>0</v>
          </cell>
          <cell r="K18">
            <v>55000</v>
          </cell>
          <cell r="L18">
            <v>1</v>
          </cell>
          <cell r="N18">
            <v>0</v>
          </cell>
          <cell r="O18">
            <v>55000</v>
          </cell>
          <cell r="P18">
            <v>1</v>
          </cell>
          <cell r="Q18">
            <v>55000</v>
          </cell>
          <cell r="R18">
            <v>1</v>
          </cell>
          <cell r="T18">
            <v>0</v>
          </cell>
          <cell r="U18">
            <v>55000</v>
          </cell>
          <cell r="V18">
            <v>1</v>
          </cell>
          <cell r="X18">
            <v>0</v>
          </cell>
          <cell r="Z18">
            <v>0</v>
          </cell>
          <cell r="AB18">
            <v>0</v>
          </cell>
          <cell r="AC18">
            <v>55000</v>
          </cell>
          <cell r="AD18">
            <v>1</v>
          </cell>
          <cell r="AF18">
            <v>0</v>
          </cell>
          <cell r="AG18">
            <v>55000</v>
          </cell>
          <cell r="AH18">
            <v>1</v>
          </cell>
          <cell r="AI18">
            <v>55000</v>
          </cell>
          <cell r="AJ18">
            <v>1</v>
          </cell>
          <cell r="AL18">
            <v>0</v>
          </cell>
          <cell r="AM18">
            <v>55000</v>
          </cell>
          <cell r="AN18">
            <v>1</v>
          </cell>
        </row>
        <row r="19">
          <cell r="B19" t="str">
            <v>CGIAR Fund</v>
          </cell>
          <cell r="C19" t="str">
            <v>ChannelCode</v>
          </cell>
          <cell r="D19" t="str">
            <v>47015</v>
          </cell>
          <cell r="F19">
            <v>0</v>
          </cell>
          <cell r="H19">
            <v>0</v>
          </cell>
          <cell r="J19">
            <v>0</v>
          </cell>
          <cell r="K19">
            <v>35000</v>
          </cell>
          <cell r="L19">
            <v>1</v>
          </cell>
          <cell r="N19">
            <v>0</v>
          </cell>
          <cell r="O19">
            <v>35000</v>
          </cell>
          <cell r="P19">
            <v>1</v>
          </cell>
          <cell r="Q19">
            <v>35000</v>
          </cell>
          <cell r="R19">
            <v>1</v>
          </cell>
          <cell r="T19">
            <v>0</v>
          </cell>
          <cell r="U19">
            <v>35000</v>
          </cell>
          <cell r="V19">
            <v>1</v>
          </cell>
          <cell r="W19">
            <v>800</v>
          </cell>
          <cell r="X19">
            <v>1</v>
          </cell>
          <cell r="Z19">
            <v>0</v>
          </cell>
          <cell r="AA19">
            <v>800</v>
          </cell>
          <cell r="AB19">
            <v>1</v>
          </cell>
          <cell r="AC19">
            <v>30000</v>
          </cell>
          <cell r="AD19">
            <v>1</v>
          </cell>
          <cell r="AF19">
            <v>0</v>
          </cell>
          <cell r="AG19">
            <v>30000</v>
          </cell>
          <cell r="AH19">
            <v>1</v>
          </cell>
          <cell r="AI19">
            <v>30800</v>
          </cell>
          <cell r="AJ19">
            <v>1</v>
          </cell>
          <cell r="AL19">
            <v>0</v>
          </cell>
          <cell r="AM19">
            <v>30800</v>
          </cell>
          <cell r="AN19">
            <v>1</v>
          </cell>
        </row>
        <row r="20">
          <cell r="B20" t="str">
            <v>Clean Technology Fund</v>
          </cell>
          <cell r="C20" t="str">
            <v>ChannelCode</v>
          </cell>
          <cell r="D20" t="str">
            <v>47134</v>
          </cell>
          <cell r="F20">
            <v>0</v>
          </cell>
          <cell r="H20">
            <v>0</v>
          </cell>
          <cell r="J20">
            <v>0</v>
          </cell>
          <cell r="L20">
            <v>0</v>
          </cell>
          <cell r="M20">
            <v>157802.231</v>
          </cell>
          <cell r="N20">
            <v>1</v>
          </cell>
          <cell r="O20">
            <v>157802.231</v>
          </cell>
          <cell r="P20">
            <v>1</v>
          </cell>
          <cell r="R20">
            <v>0</v>
          </cell>
          <cell r="S20">
            <v>157802.231</v>
          </cell>
          <cell r="T20">
            <v>1</v>
          </cell>
          <cell r="U20">
            <v>157802.231</v>
          </cell>
          <cell r="V20">
            <v>1</v>
          </cell>
          <cell r="X20">
            <v>0</v>
          </cell>
          <cell r="Z20">
            <v>0</v>
          </cell>
          <cell r="AB20">
            <v>0</v>
          </cell>
          <cell r="AD20">
            <v>0</v>
          </cell>
          <cell r="AE20">
            <v>50505.93</v>
          </cell>
          <cell r="AF20">
            <v>1</v>
          </cell>
          <cell r="AG20">
            <v>50505.93</v>
          </cell>
          <cell r="AH20">
            <v>1</v>
          </cell>
          <cell r="AJ20">
            <v>0</v>
          </cell>
          <cell r="AK20">
            <v>50505.93</v>
          </cell>
          <cell r="AL20">
            <v>1</v>
          </cell>
          <cell r="AM20">
            <v>50505.93</v>
          </cell>
          <cell r="AN20">
            <v>1</v>
          </cell>
        </row>
        <row r="21">
          <cell r="B21" t="str">
            <v>Commonwealth Foundation</v>
          </cell>
          <cell r="C21" t="str">
            <v>ChannelCode</v>
          </cell>
          <cell r="D21" t="str">
            <v>47013</v>
          </cell>
          <cell r="F21">
            <v>0</v>
          </cell>
          <cell r="H21">
            <v>0</v>
          </cell>
          <cell r="J21">
            <v>0</v>
          </cell>
          <cell r="L21">
            <v>0</v>
          </cell>
          <cell r="M21">
            <v>721.55000000000007</v>
          </cell>
          <cell r="N21">
            <v>1</v>
          </cell>
          <cell r="O21">
            <v>721.55000000000007</v>
          </cell>
          <cell r="P21">
            <v>1</v>
          </cell>
          <cell r="R21">
            <v>0</v>
          </cell>
          <cell r="S21">
            <v>721.55000000000007</v>
          </cell>
          <cell r="T21">
            <v>1</v>
          </cell>
          <cell r="U21">
            <v>721.55000000000007</v>
          </cell>
          <cell r="V21">
            <v>1</v>
          </cell>
          <cell r="X21">
            <v>0</v>
          </cell>
          <cell r="Z21">
            <v>0</v>
          </cell>
          <cell r="AB21">
            <v>0</v>
          </cell>
          <cell r="AC21">
            <v>307.35000000000002</v>
          </cell>
          <cell r="AD21">
            <v>1</v>
          </cell>
          <cell r="AE21">
            <v>717.15</v>
          </cell>
          <cell r="AF21">
            <v>1</v>
          </cell>
          <cell r="AG21">
            <v>1024.5</v>
          </cell>
          <cell r="AH21">
            <v>1</v>
          </cell>
          <cell r="AI21">
            <v>307.35000000000002</v>
          </cell>
          <cell r="AJ21">
            <v>1</v>
          </cell>
          <cell r="AK21">
            <v>717.15</v>
          </cell>
          <cell r="AL21">
            <v>1</v>
          </cell>
          <cell r="AM21">
            <v>1024.5</v>
          </cell>
          <cell r="AN21">
            <v>1</v>
          </cell>
        </row>
        <row r="22">
          <cell r="B22" t="str">
            <v>Commonwealth of Learning</v>
          </cell>
          <cell r="C22" t="str">
            <v>ChannelCode</v>
          </cell>
          <cell r="D22" t="str">
            <v>47025</v>
          </cell>
          <cell r="E22">
            <v>62.5</v>
          </cell>
          <cell r="F22">
            <v>1</v>
          </cell>
          <cell r="H22">
            <v>0</v>
          </cell>
          <cell r="I22">
            <v>62.5</v>
          </cell>
          <cell r="J22">
            <v>1</v>
          </cell>
          <cell r="K22">
            <v>1300</v>
          </cell>
          <cell r="L22">
            <v>1</v>
          </cell>
          <cell r="N22">
            <v>0</v>
          </cell>
          <cell r="O22">
            <v>1300</v>
          </cell>
          <cell r="P22">
            <v>1</v>
          </cell>
          <cell r="Q22">
            <v>1362.5</v>
          </cell>
          <cell r="R22">
            <v>1</v>
          </cell>
          <cell r="T22">
            <v>0</v>
          </cell>
          <cell r="U22">
            <v>1362.5</v>
          </cell>
          <cell r="V22">
            <v>1</v>
          </cell>
          <cell r="X22">
            <v>0</v>
          </cell>
          <cell r="Z22">
            <v>0</v>
          </cell>
          <cell r="AB22">
            <v>0</v>
          </cell>
          <cell r="AC22">
            <v>650</v>
          </cell>
          <cell r="AD22">
            <v>1</v>
          </cell>
          <cell r="AF22">
            <v>0</v>
          </cell>
          <cell r="AG22">
            <v>650</v>
          </cell>
          <cell r="AH22">
            <v>1</v>
          </cell>
          <cell r="AI22">
            <v>650</v>
          </cell>
          <cell r="AJ22">
            <v>1</v>
          </cell>
          <cell r="AL22">
            <v>0</v>
          </cell>
          <cell r="AM22">
            <v>650</v>
          </cell>
          <cell r="AN22">
            <v>1</v>
          </cell>
        </row>
        <row r="23">
          <cell r="B23" t="str">
            <v>Commonwealth Secretariat (ODA-eligible contributions only)</v>
          </cell>
          <cell r="C23" t="str">
            <v>ChannelCode</v>
          </cell>
          <cell r="D23" t="str">
            <v>47132</v>
          </cell>
          <cell r="F23">
            <v>0</v>
          </cell>
          <cell r="H23">
            <v>0</v>
          </cell>
          <cell r="J23">
            <v>0</v>
          </cell>
          <cell r="K23">
            <v>9930.76</v>
          </cell>
          <cell r="L23">
            <v>1</v>
          </cell>
          <cell r="M23">
            <v>336.85700000000003</v>
          </cell>
          <cell r="N23">
            <v>1</v>
          </cell>
          <cell r="O23">
            <v>10267.616999999998</v>
          </cell>
          <cell r="P23">
            <v>1</v>
          </cell>
          <cell r="Q23">
            <v>9930.76</v>
          </cell>
          <cell r="R23">
            <v>1</v>
          </cell>
          <cell r="S23">
            <v>336.85700000000003</v>
          </cell>
          <cell r="T23">
            <v>1</v>
          </cell>
          <cell r="U23">
            <v>10267.616999999998</v>
          </cell>
          <cell r="V23">
            <v>1</v>
          </cell>
          <cell r="X23">
            <v>0</v>
          </cell>
          <cell r="Y23">
            <v>206.17399999999998</v>
          </cell>
          <cell r="Z23">
            <v>1</v>
          </cell>
          <cell r="AA23">
            <v>206.17399999999998</v>
          </cell>
          <cell r="AB23">
            <v>1</v>
          </cell>
          <cell r="AC23">
            <v>5480.76</v>
          </cell>
          <cell r="AD23">
            <v>1</v>
          </cell>
          <cell r="AF23">
            <v>0</v>
          </cell>
          <cell r="AG23">
            <v>5480.76</v>
          </cell>
          <cell r="AH23">
            <v>1</v>
          </cell>
          <cell r="AI23">
            <v>5480.76</v>
          </cell>
          <cell r="AJ23">
            <v>1</v>
          </cell>
          <cell r="AK23">
            <v>206.17399999999998</v>
          </cell>
          <cell r="AL23">
            <v>1</v>
          </cell>
          <cell r="AM23">
            <v>5686.9340000000002</v>
          </cell>
          <cell r="AN23">
            <v>1</v>
          </cell>
        </row>
        <row r="24">
          <cell r="B24" t="str">
            <v>Convention on International Trade in Endangered Species of Wild Flora and Fauna</v>
          </cell>
          <cell r="C24" t="str">
            <v>ChannelCode</v>
          </cell>
          <cell r="D24" t="str">
            <v>47022</v>
          </cell>
          <cell r="F24">
            <v>0</v>
          </cell>
          <cell r="G24">
            <v>100</v>
          </cell>
          <cell r="H24">
            <v>1</v>
          </cell>
          <cell r="I24">
            <v>100</v>
          </cell>
          <cell r="J24">
            <v>1</v>
          </cell>
          <cell r="L24">
            <v>0</v>
          </cell>
          <cell r="N24">
            <v>0</v>
          </cell>
          <cell r="P24">
            <v>0</v>
          </cell>
          <cell r="R24">
            <v>0</v>
          </cell>
          <cell r="S24">
            <v>100</v>
          </cell>
          <cell r="T24">
            <v>1</v>
          </cell>
          <cell r="U24">
            <v>100</v>
          </cell>
          <cell r="V24">
            <v>1</v>
          </cell>
          <cell r="X24">
            <v>0</v>
          </cell>
          <cell r="Y24">
            <v>126.52168</v>
          </cell>
          <cell r="Z24">
            <v>1</v>
          </cell>
          <cell r="AA24">
            <v>126.52168</v>
          </cell>
          <cell r="AB24">
            <v>1</v>
          </cell>
          <cell r="AD24">
            <v>0</v>
          </cell>
          <cell r="AF24">
            <v>0</v>
          </cell>
          <cell r="AH24">
            <v>0</v>
          </cell>
          <cell r="AJ24">
            <v>0</v>
          </cell>
          <cell r="AK24">
            <v>126.52168</v>
          </cell>
          <cell r="AL24">
            <v>1</v>
          </cell>
          <cell r="AM24">
            <v>126.52168</v>
          </cell>
          <cell r="AN24">
            <v>1</v>
          </cell>
        </row>
        <row r="25">
          <cell r="B25" t="str">
            <v>Convention to Combat Desertification</v>
          </cell>
          <cell r="C25" t="str">
            <v>ChannelCode</v>
          </cell>
          <cell r="D25" t="str">
            <v>41101</v>
          </cell>
          <cell r="F25">
            <v>0</v>
          </cell>
          <cell r="H25">
            <v>0</v>
          </cell>
          <cell r="J25">
            <v>0</v>
          </cell>
          <cell r="K25">
            <v>282.09399000000002</v>
          </cell>
          <cell r="L25">
            <v>1</v>
          </cell>
          <cell r="N25">
            <v>0</v>
          </cell>
          <cell r="O25">
            <v>282.09399000000002</v>
          </cell>
          <cell r="P25">
            <v>1</v>
          </cell>
          <cell r="Q25">
            <v>282.09399000000002</v>
          </cell>
          <cell r="R25">
            <v>1</v>
          </cell>
          <cell r="T25">
            <v>0</v>
          </cell>
          <cell r="U25">
            <v>282.09399000000002</v>
          </cell>
          <cell r="V25">
            <v>1</v>
          </cell>
          <cell r="X25">
            <v>0</v>
          </cell>
          <cell r="Z25">
            <v>0</v>
          </cell>
          <cell r="AB25">
            <v>0</v>
          </cell>
          <cell r="AD25">
            <v>0</v>
          </cell>
          <cell r="AF25">
            <v>0</v>
          </cell>
          <cell r="AH25">
            <v>0</v>
          </cell>
          <cell r="AJ25">
            <v>0</v>
          </cell>
          <cell r="AL25">
            <v>0</v>
          </cell>
          <cell r="AN25">
            <v>0</v>
          </cell>
        </row>
        <row r="26">
          <cell r="B26" t="str">
            <v>Council of Europe</v>
          </cell>
          <cell r="C26" t="str">
            <v>ChannelCode</v>
          </cell>
          <cell r="D26" t="str">
            <v>47138</v>
          </cell>
          <cell r="F26">
            <v>0</v>
          </cell>
          <cell r="H26">
            <v>0</v>
          </cell>
          <cell r="J26">
            <v>0</v>
          </cell>
          <cell r="L26">
            <v>0</v>
          </cell>
          <cell r="M26">
            <v>9141.3148000000001</v>
          </cell>
          <cell r="N26">
            <v>1</v>
          </cell>
          <cell r="O26">
            <v>9141.3148000000001</v>
          </cell>
          <cell r="P26">
            <v>1</v>
          </cell>
          <cell r="R26">
            <v>0</v>
          </cell>
          <cell r="S26">
            <v>9141.3148000000001</v>
          </cell>
          <cell r="T26">
            <v>1</v>
          </cell>
          <cell r="U26">
            <v>9141.3148000000001</v>
          </cell>
          <cell r="V26">
            <v>1</v>
          </cell>
          <cell r="X26">
            <v>0</v>
          </cell>
          <cell r="Y26">
            <v>117.21044000000001</v>
          </cell>
          <cell r="Z26">
            <v>1</v>
          </cell>
          <cell r="AA26">
            <v>117.21044000000001</v>
          </cell>
          <cell r="AB26">
            <v>1</v>
          </cell>
          <cell r="AD26">
            <v>0</v>
          </cell>
          <cell r="AE26">
            <v>9889.4152599999998</v>
          </cell>
          <cell r="AF26">
            <v>1</v>
          </cell>
          <cell r="AG26">
            <v>9889.4152599999998</v>
          </cell>
          <cell r="AH26">
            <v>1</v>
          </cell>
          <cell r="AJ26">
            <v>0</v>
          </cell>
          <cell r="AK26">
            <v>10006.625699999999</v>
          </cell>
          <cell r="AL26">
            <v>1</v>
          </cell>
          <cell r="AM26">
            <v>10006.625699999999</v>
          </cell>
          <cell r="AN26">
            <v>1</v>
          </cell>
        </row>
        <row r="27">
          <cell r="B27" t="str">
            <v>Economic Commission for Latin America and the Caribbean</v>
          </cell>
          <cell r="C27" t="str">
            <v>ChannelCode</v>
          </cell>
          <cell r="D27" t="str">
            <v>41104</v>
          </cell>
          <cell r="F27">
            <v>0</v>
          </cell>
          <cell r="G27">
            <v>66.435000000000002</v>
          </cell>
          <cell r="H27">
            <v>1</v>
          </cell>
          <cell r="I27">
            <v>66.435000000000002</v>
          </cell>
          <cell r="J27">
            <v>1</v>
          </cell>
          <cell r="L27">
            <v>0</v>
          </cell>
          <cell r="N27">
            <v>0</v>
          </cell>
          <cell r="P27">
            <v>0</v>
          </cell>
          <cell r="R27">
            <v>0</v>
          </cell>
          <cell r="S27">
            <v>66.435000000000002</v>
          </cell>
          <cell r="T27">
            <v>1</v>
          </cell>
          <cell r="U27">
            <v>66.435000000000002</v>
          </cell>
          <cell r="V27">
            <v>1</v>
          </cell>
          <cell r="X27">
            <v>0</v>
          </cell>
          <cell r="Z27">
            <v>0</v>
          </cell>
          <cell r="AB27">
            <v>0</v>
          </cell>
          <cell r="AD27">
            <v>0</v>
          </cell>
          <cell r="AF27">
            <v>0</v>
          </cell>
          <cell r="AH27">
            <v>0</v>
          </cell>
          <cell r="AJ27">
            <v>0</v>
          </cell>
          <cell r="AL27">
            <v>0</v>
          </cell>
          <cell r="AN27">
            <v>0</v>
          </cell>
        </row>
        <row r="28">
          <cell r="B28" t="str">
            <v>European and Mediterranean Plant Protection Organisation</v>
          </cell>
          <cell r="C28" t="str">
            <v>ChannelCode</v>
          </cell>
          <cell r="D28" t="str">
            <v>47036</v>
          </cell>
          <cell r="F28">
            <v>0</v>
          </cell>
          <cell r="H28">
            <v>0</v>
          </cell>
          <cell r="J28">
            <v>0</v>
          </cell>
          <cell r="L28">
            <v>0</v>
          </cell>
          <cell r="M28">
            <v>90.075839999999999</v>
          </cell>
          <cell r="N28">
            <v>1</v>
          </cell>
          <cell r="O28">
            <v>90.075839999999999</v>
          </cell>
          <cell r="P28">
            <v>1</v>
          </cell>
          <cell r="R28">
            <v>0</v>
          </cell>
          <cell r="S28">
            <v>90.075839999999999</v>
          </cell>
          <cell r="T28">
            <v>1</v>
          </cell>
          <cell r="U28">
            <v>90.075839999999999</v>
          </cell>
          <cell r="V28">
            <v>1</v>
          </cell>
          <cell r="X28">
            <v>0</v>
          </cell>
          <cell r="Z28">
            <v>0</v>
          </cell>
          <cell r="AB28">
            <v>0</v>
          </cell>
          <cell r="AD28">
            <v>0</v>
          </cell>
          <cell r="AE28">
            <v>107.64188</v>
          </cell>
          <cell r="AF28">
            <v>1</v>
          </cell>
          <cell r="AG28">
            <v>107.64188</v>
          </cell>
          <cell r="AH28">
            <v>1</v>
          </cell>
          <cell r="AJ28">
            <v>0</v>
          </cell>
          <cell r="AK28">
            <v>107.64188</v>
          </cell>
          <cell r="AL28">
            <v>1</v>
          </cell>
          <cell r="AM28">
            <v>107.64188</v>
          </cell>
          <cell r="AN28">
            <v>1</v>
          </cell>
        </row>
        <row r="29">
          <cell r="B29" t="str">
            <v>European Bank for Reconstruction and Development</v>
          </cell>
          <cell r="C29" t="str">
            <v>ChannelCode</v>
          </cell>
          <cell r="D29" t="str">
            <v>46015</v>
          </cell>
          <cell r="F29">
            <v>0</v>
          </cell>
          <cell r="H29">
            <v>0</v>
          </cell>
          <cell r="J29">
            <v>0</v>
          </cell>
          <cell r="L29">
            <v>0</v>
          </cell>
          <cell r="N29">
            <v>0</v>
          </cell>
          <cell r="P29">
            <v>0</v>
          </cell>
          <cell r="R29">
            <v>0</v>
          </cell>
          <cell r="T29">
            <v>0</v>
          </cell>
          <cell r="V29">
            <v>0</v>
          </cell>
          <cell r="W29">
            <v>700</v>
          </cell>
          <cell r="X29">
            <v>0.73684210526315796</v>
          </cell>
          <cell r="Z29">
            <v>0</v>
          </cell>
          <cell r="AA29">
            <v>700</v>
          </cell>
          <cell r="AB29">
            <v>0.73684210526315796</v>
          </cell>
          <cell r="AD29">
            <v>0</v>
          </cell>
          <cell r="AF29">
            <v>0</v>
          </cell>
          <cell r="AH29">
            <v>0</v>
          </cell>
          <cell r="AI29">
            <v>700</v>
          </cell>
          <cell r="AJ29">
            <v>0.73684210526315796</v>
          </cell>
          <cell r="AL29">
            <v>0</v>
          </cell>
          <cell r="AM29">
            <v>700</v>
          </cell>
          <cell r="AN29">
            <v>0.73684210526315796</v>
          </cell>
        </row>
        <row r="30">
          <cell r="B30" t="str">
            <v>European Bank for Reconstruction and Development – technical co-operation and special funds (ODA-eligible countries only)</v>
          </cell>
          <cell r="C30" t="str">
            <v>ChannelCode</v>
          </cell>
          <cell r="D30" t="str">
            <v>46016</v>
          </cell>
          <cell r="E30">
            <v>950</v>
          </cell>
          <cell r="F30">
            <v>1</v>
          </cell>
          <cell r="H30">
            <v>0</v>
          </cell>
          <cell r="I30">
            <v>950</v>
          </cell>
          <cell r="J30">
            <v>1</v>
          </cell>
          <cell r="L30">
            <v>0</v>
          </cell>
          <cell r="N30">
            <v>0</v>
          </cell>
          <cell r="P30">
            <v>0</v>
          </cell>
          <cell r="Q30">
            <v>950</v>
          </cell>
          <cell r="R30">
            <v>1</v>
          </cell>
          <cell r="T30">
            <v>0</v>
          </cell>
          <cell r="U30">
            <v>950</v>
          </cell>
          <cell r="V30">
            <v>1</v>
          </cell>
          <cell r="W30">
            <v>250</v>
          </cell>
          <cell r="X30">
            <v>0.26315789473684209</v>
          </cell>
          <cell r="Z30">
            <v>0</v>
          </cell>
          <cell r="AA30">
            <v>250</v>
          </cell>
          <cell r="AB30">
            <v>0.26315789473684209</v>
          </cell>
          <cell r="AD30">
            <v>0</v>
          </cell>
          <cell r="AF30">
            <v>0</v>
          </cell>
          <cell r="AH30">
            <v>0</v>
          </cell>
          <cell r="AI30">
            <v>250</v>
          </cell>
          <cell r="AJ30">
            <v>0.26315789473684209</v>
          </cell>
          <cell r="AL30">
            <v>0</v>
          </cell>
          <cell r="AM30">
            <v>250</v>
          </cell>
          <cell r="AN30">
            <v>0.26315789473684209</v>
          </cell>
        </row>
        <row r="31">
          <cell r="B31" t="str">
            <v>European Commission - Development Share of Budget</v>
          </cell>
          <cell r="C31" t="str">
            <v>ChannelCode</v>
          </cell>
          <cell r="D31" t="str">
            <v>42001</v>
          </cell>
          <cell r="F31">
            <v>0</v>
          </cell>
          <cell r="H31">
            <v>0</v>
          </cell>
          <cell r="J31">
            <v>0</v>
          </cell>
          <cell r="K31">
            <v>425620.46500000003</v>
          </cell>
          <cell r="L31">
            <v>1</v>
          </cell>
          <cell r="M31">
            <v>509487.36099999998</v>
          </cell>
          <cell r="N31">
            <v>1</v>
          </cell>
          <cell r="O31">
            <v>935107.826</v>
          </cell>
          <cell r="P31">
            <v>1</v>
          </cell>
          <cell r="Q31">
            <v>425620.46500000003</v>
          </cell>
          <cell r="R31">
            <v>1</v>
          </cell>
          <cell r="S31">
            <v>509487.36099999998</v>
          </cell>
          <cell r="T31">
            <v>1</v>
          </cell>
          <cell r="U31">
            <v>935107.826</v>
          </cell>
          <cell r="V31">
            <v>1</v>
          </cell>
          <cell r="X31">
            <v>0</v>
          </cell>
          <cell r="Z31">
            <v>0</v>
          </cell>
          <cell r="AB31">
            <v>0</v>
          </cell>
          <cell r="AC31">
            <v>498000</v>
          </cell>
          <cell r="AD31">
            <v>0</v>
          </cell>
          <cell r="AE31">
            <v>532596.75099999993</v>
          </cell>
          <cell r="AF31">
            <v>1</v>
          </cell>
          <cell r="AG31">
            <v>1030596.751</v>
          </cell>
          <cell r="AH31">
            <v>1</v>
          </cell>
          <cell r="AI31">
            <v>498000</v>
          </cell>
          <cell r="AJ31">
            <v>0</v>
          </cell>
          <cell r="AK31">
            <v>532596.75099999993</v>
          </cell>
          <cell r="AL31">
            <v>1</v>
          </cell>
          <cell r="AM31">
            <v>1030596.751</v>
          </cell>
          <cell r="AN31">
            <v>1</v>
          </cell>
        </row>
        <row r="32">
          <cell r="B32" t="str">
            <v>European Commission - European Development Fund</v>
          </cell>
          <cell r="C32" t="str">
            <v>ChannelCode</v>
          </cell>
          <cell r="D32" t="str">
            <v>42003</v>
          </cell>
          <cell r="E32">
            <v>54270</v>
          </cell>
          <cell r="F32">
            <v>1</v>
          </cell>
          <cell r="H32">
            <v>0</v>
          </cell>
          <cell r="I32">
            <v>54270</v>
          </cell>
          <cell r="J32">
            <v>1</v>
          </cell>
          <cell r="K32">
            <v>391767.61365999997</v>
          </cell>
          <cell r="L32">
            <v>1</v>
          </cell>
          <cell r="N32">
            <v>0</v>
          </cell>
          <cell r="O32">
            <v>391767.61365999997</v>
          </cell>
          <cell r="P32">
            <v>1</v>
          </cell>
          <cell r="Q32">
            <v>446037.61365999997</v>
          </cell>
          <cell r="R32">
            <v>1</v>
          </cell>
          <cell r="T32">
            <v>0</v>
          </cell>
          <cell r="U32">
            <v>446037.61365999997</v>
          </cell>
          <cell r="V32">
            <v>1</v>
          </cell>
          <cell r="W32">
            <v>49800</v>
          </cell>
          <cell r="X32">
            <v>1</v>
          </cell>
          <cell r="Z32">
            <v>0</v>
          </cell>
          <cell r="AA32">
            <v>49800</v>
          </cell>
          <cell r="AB32">
            <v>1</v>
          </cell>
          <cell r="AC32">
            <v>472625.75722000003</v>
          </cell>
          <cell r="AD32">
            <v>1</v>
          </cell>
          <cell r="AF32">
            <v>0</v>
          </cell>
          <cell r="AG32">
            <v>472625.75722000003</v>
          </cell>
          <cell r="AH32">
            <v>1</v>
          </cell>
          <cell r="AI32">
            <v>522425.75722000003</v>
          </cell>
          <cell r="AJ32">
            <v>1</v>
          </cell>
          <cell r="AL32">
            <v>0</v>
          </cell>
          <cell r="AM32">
            <v>522425.75722000003</v>
          </cell>
          <cell r="AN32">
            <v>1</v>
          </cell>
        </row>
        <row r="33">
          <cell r="B33" t="str">
            <v>European Investment Bank</v>
          </cell>
          <cell r="C33" t="str">
            <v>ChannelCode</v>
          </cell>
          <cell r="D33" t="str">
            <v>42004</v>
          </cell>
          <cell r="E33">
            <v>5000</v>
          </cell>
          <cell r="F33">
            <v>1</v>
          </cell>
          <cell r="G33">
            <v>2800</v>
          </cell>
          <cell r="H33">
            <v>1</v>
          </cell>
          <cell r="I33">
            <v>7800</v>
          </cell>
          <cell r="J33">
            <v>1</v>
          </cell>
          <cell r="L33">
            <v>0</v>
          </cell>
          <cell r="N33">
            <v>0</v>
          </cell>
          <cell r="P33">
            <v>0</v>
          </cell>
          <cell r="Q33">
            <v>5000</v>
          </cell>
          <cell r="R33">
            <v>1</v>
          </cell>
          <cell r="S33">
            <v>2800</v>
          </cell>
          <cell r="T33">
            <v>1</v>
          </cell>
          <cell r="U33">
            <v>7800</v>
          </cell>
          <cell r="V33">
            <v>1</v>
          </cell>
          <cell r="X33">
            <v>0</v>
          </cell>
          <cell r="Y33">
            <v>42436.750999999997</v>
          </cell>
          <cell r="Z33">
            <v>1</v>
          </cell>
          <cell r="AA33">
            <v>42436.750999999997</v>
          </cell>
          <cell r="AB33">
            <v>1</v>
          </cell>
          <cell r="AD33">
            <v>0</v>
          </cell>
          <cell r="AF33">
            <v>0</v>
          </cell>
          <cell r="AH33">
            <v>0</v>
          </cell>
          <cell r="AJ33">
            <v>0</v>
          </cell>
          <cell r="AK33">
            <v>42436.750999999997</v>
          </cell>
          <cell r="AL33">
            <v>1</v>
          </cell>
          <cell r="AM33">
            <v>42436.750999999997</v>
          </cell>
          <cell r="AN33">
            <v>1</v>
          </cell>
        </row>
        <row r="34">
          <cell r="B34" t="str">
            <v>European Union Institution (EU)</v>
          </cell>
          <cell r="C34" t="str">
            <v>ChannelCode</v>
          </cell>
          <cell r="D34" t="str">
            <v>42000</v>
          </cell>
          <cell r="E34">
            <v>1205.65975</v>
          </cell>
          <cell r="F34">
            <v>1</v>
          </cell>
          <cell r="G34">
            <v>77.108000000000004</v>
          </cell>
          <cell r="H34">
            <v>1</v>
          </cell>
          <cell r="I34">
            <v>1282.76775</v>
          </cell>
          <cell r="J34">
            <v>1</v>
          </cell>
          <cell r="L34">
            <v>0</v>
          </cell>
          <cell r="N34">
            <v>0</v>
          </cell>
          <cell r="P34">
            <v>0</v>
          </cell>
          <cell r="Q34">
            <v>1205.65975</v>
          </cell>
          <cell r="R34">
            <v>1</v>
          </cell>
          <cell r="S34">
            <v>77.108000000000004</v>
          </cell>
          <cell r="T34">
            <v>1</v>
          </cell>
          <cell r="U34">
            <v>1282.76775</v>
          </cell>
          <cell r="V34">
            <v>1</v>
          </cell>
          <cell r="W34">
            <v>86754.611720000015</v>
          </cell>
          <cell r="X34">
            <v>1</v>
          </cell>
          <cell r="Y34">
            <v>60.319999999999993</v>
          </cell>
          <cell r="Z34">
            <v>1</v>
          </cell>
          <cell r="AA34">
            <v>86814.931720000008</v>
          </cell>
          <cell r="AB34">
            <v>1</v>
          </cell>
          <cell r="AD34">
            <v>0</v>
          </cell>
          <cell r="AF34">
            <v>0</v>
          </cell>
          <cell r="AH34">
            <v>0</v>
          </cell>
          <cell r="AI34">
            <v>86754.611720000015</v>
          </cell>
          <cell r="AJ34">
            <v>1</v>
          </cell>
          <cell r="AK34">
            <v>60.319999999999993</v>
          </cell>
          <cell r="AL34">
            <v>1</v>
          </cell>
          <cell r="AM34">
            <v>86814.931720000008</v>
          </cell>
          <cell r="AN34">
            <v>1</v>
          </cell>
        </row>
        <row r="35">
          <cell r="B35" t="str">
            <v>Food and Agricultural Organisation</v>
          </cell>
          <cell r="C35" t="str">
            <v>ChannelCode</v>
          </cell>
          <cell r="D35" t="str">
            <v>41301</v>
          </cell>
          <cell r="E35">
            <v>33030.204290000001</v>
          </cell>
          <cell r="F35">
            <v>1</v>
          </cell>
          <cell r="G35">
            <v>68.115554000000003</v>
          </cell>
          <cell r="H35">
            <v>1</v>
          </cell>
          <cell r="I35">
            <v>33098.319844000005</v>
          </cell>
          <cell r="J35">
            <v>1</v>
          </cell>
          <cell r="K35">
            <v>8266.5640509999994</v>
          </cell>
          <cell r="L35">
            <v>1</v>
          </cell>
          <cell r="N35">
            <v>0</v>
          </cell>
          <cell r="O35">
            <v>8266.5640509999994</v>
          </cell>
          <cell r="P35">
            <v>1</v>
          </cell>
          <cell r="Q35">
            <v>41296.768341000003</v>
          </cell>
          <cell r="R35">
            <v>1</v>
          </cell>
          <cell r="S35">
            <v>68.115554000000003</v>
          </cell>
          <cell r="T35">
            <v>1</v>
          </cell>
          <cell r="U35">
            <v>41364.883894999992</v>
          </cell>
          <cell r="V35">
            <v>1</v>
          </cell>
          <cell r="W35">
            <v>34470.822309999996</v>
          </cell>
          <cell r="X35">
            <v>1</v>
          </cell>
          <cell r="Y35">
            <v>2511.4830400000001</v>
          </cell>
          <cell r="Z35">
            <v>1</v>
          </cell>
          <cell r="AA35">
            <v>36982.305349999995</v>
          </cell>
          <cell r="AB35">
            <v>1</v>
          </cell>
          <cell r="AC35">
            <v>9017.4136120000003</v>
          </cell>
          <cell r="AD35">
            <v>1</v>
          </cell>
          <cell r="AF35">
            <v>0</v>
          </cell>
          <cell r="AG35">
            <v>9017.4136120000003</v>
          </cell>
          <cell r="AH35">
            <v>1</v>
          </cell>
          <cell r="AI35">
            <v>43488.235921999993</v>
          </cell>
          <cell r="AJ35">
            <v>1</v>
          </cell>
          <cell r="AK35">
            <v>2511.4830400000001</v>
          </cell>
          <cell r="AL35">
            <v>1</v>
          </cell>
          <cell r="AM35">
            <v>45999.718961999999</v>
          </cell>
          <cell r="AN35">
            <v>1</v>
          </cell>
        </row>
        <row r="36">
          <cell r="B36" t="str">
            <v>Geneva Centre for the Democratic Control of Armed Forces</v>
          </cell>
          <cell r="C36" t="str">
            <v>ChannelCode</v>
          </cell>
          <cell r="D36" t="str">
            <v>47106</v>
          </cell>
          <cell r="E36">
            <v>250</v>
          </cell>
          <cell r="F36">
            <v>1</v>
          </cell>
          <cell r="H36">
            <v>0</v>
          </cell>
          <cell r="I36">
            <v>250</v>
          </cell>
          <cell r="J36">
            <v>1</v>
          </cell>
          <cell r="L36">
            <v>0</v>
          </cell>
          <cell r="N36">
            <v>0</v>
          </cell>
          <cell r="P36">
            <v>0</v>
          </cell>
          <cell r="Q36">
            <v>250</v>
          </cell>
          <cell r="R36">
            <v>1</v>
          </cell>
          <cell r="T36">
            <v>0</v>
          </cell>
          <cell r="U36">
            <v>250</v>
          </cell>
          <cell r="V36">
            <v>1</v>
          </cell>
          <cell r="W36">
            <v>12.044</v>
          </cell>
          <cell r="X36">
            <v>1</v>
          </cell>
          <cell r="Z36">
            <v>0</v>
          </cell>
          <cell r="AA36">
            <v>12.044</v>
          </cell>
          <cell r="AB36">
            <v>1</v>
          </cell>
          <cell r="AD36">
            <v>0</v>
          </cell>
          <cell r="AF36">
            <v>0</v>
          </cell>
          <cell r="AH36">
            <v>0</v>
          </cell>
          <cell r="AI36">
            <v>12.044</v>
          </cell>
          <cell r="AJ36">
            <v>1</v>
          </cell>
          <cell r="AL36">
            <v>0</v>
          </cell>
          <cell r="AM36">
            <v>12.044</v>
          </cell>
          <cell r="AN36">
            <v>1</v>
          </cell>
        </row>
        <row r="37">
          <cell r="B37" t="str">
            <v>Global Alliance for Vaccines and Immunization</v>
          </cell>
          <cell r="C37" t="str">
            <v>ChannelCode</v>
          </cell>
          <cell r="D37" t="str">
            <v>47122</v>
          </cell>
          <cell r="F37">
            <v>0</v>
          </cell>
          <cell r="H37">
            <v>0</v>
          </cell>
          <cell r="J37">
            <v>0</v>
          </cell>
          <cell r="K37">
            <v>268465.42949000001</v>
          </cell>
          <cell r="L37">
            <v>1</v>
          </cell>
          <cell r="N37">
            <v>0</v>
          </cell>
          <cell r="O37">
            <v>268465.42949000001</v>
          </cell>
          <cell r="P37">
            <v>1</v>
          </cell>
          <cell r="Q37">
            <v>268465.42949000001</v>
          </cell>
          <cell r="R37">
            <v>1</v>
          </cell>
          <cell r="T37">
            <v>0</v>
          </cell>
          <cell r="U37">
            <v>268465.42949000001</v>
          </cell>
          <cell r="V37">
            <v>1</v>
          </cell>
          <cell r="W37">
            <v>14000</v>
          </cell>
          <cell r="X37">
            <v>1</v>
          </cell>
          <cell r="Z37">
            <v>0</v>
          </cell>
          <cell r="AA37">
            <v>14000</v>
          </cell>
          <cell r="AB37">
            <v>1</v>
          </cell>
          <cell r="AC37">
            <v>200000</v>
          </cell>
          <cell r="AD37">
            <v>1</v>
          </cell>
          <cell r="AF37">
            <v>0</v>
          </cell>
          <cell r="AG37">
            <v>200000</v>
          </cell>
          <cell r="AH37">
            <v>1</v>
          </cell>
          <cell r="AI37">
            <v>214000</v>
          </cell>
          <cell r="AJ37">
            <v>1</v>
          </cell>
          <cell r="AL37">
            <v>0</v>
          </cell>
          <cell r="AM37">
            <v>214000</v>
          </cell>
          <cell r="AN37">
            <v>1</v>
          </cell>
        </row>
        <row r="38">
          <cell r="B38" t="str">
            <v>Global Environment Facility - Least Developed Countries Fund</v>
          </cell>
          <cell r="C38" t="str">
            <v>ChannelCode</v>
          </cell>
          <cell r="D38" t="str">
            <v>47129</v>
          </cell>
          <cell r="F38">
            <v>0</v>
          </cell>
          <cell r="H38">
            <v>0</v>
          </cell>
          <cell r="J38">
            <v>0</v>
          </cell>
          <cell r="L38">
            <v>0</v>
          </cell>
          <cell r="N38">
            <v>0</v>
          </cell>
          <cell r="P38">
            <v>0</v>
          </cell>
          <cell r="R38">
            <v>0</v>
          </cell>
          <cell r="T38">
            <v>0</v>
          </cell>
          <cell r="V38">
            <v>0</v>
          </cell>
          <cell r="X38">
            <v>0</v>
          </cell>
          <cell r="Z38">
            <v>0</v>
          </cell>
          <cell r="AB38">
            <v>0</v>
          </cell>
          <cell r="AC38">
            <v>30000</v>
          </cell>
          <cell r="AD38">
            <v>1</v>
          </cell>
          <cell r="AF38">
            <v>0</v>
          </cell>
          <cell r="AG38">
            <v>30000</v>
          </cell>
          <cell r="AH38">
            <v>1</v>
          </cell>
          <cell r="AI38">
            <v>30000</v>
          </cell>
          <cell r="AJ38">
            <v>1</v>
          </cell>
          <cell r="AL38">
            <v>0</v>
          </cell>
          <cell r="AM38">
            <v>30000</v>
          </cell>
          <cell r="AN38">
            <v>1</v>
          </cell>
        </row>
        <row r="39">
          <cell r="B39" t="str">
            <v>Global Environment Facility - Special Climate Change Fund</v>
          </cell>
          <cell r="C39" t="str">
            <v>ChannelCode</v>
          </cell>
          <cell r="D39" t="str">
            <v>47130</v>
          </cell>
          <cell r="F39">
            <v>0</v>
          </cell>
          <cell r="H39">
            <v>0</v>
          </cell>
          <cell r="J39">
            <v>0</v>
          </cell>
          <cell r="L39">
            <v>0</v>
          </cell>
          <cell r="N39">
            <v>0</v>
          </cell>
          <cell r="P39">
            <v>0</v>
          </cell>
          <cell r="R39">
            <v>0</v>
          </cell>
          <cell r="T39">
            <v>0</v>
          </cell>
          <cell r="V39">
            <v>0</v>
          </cell>
          <cell r="X39">
            <v>0</v>
          </cell>
          <cell r="Z39">
            <v>0</v>
          </cell>
          <cell r="AB39">
            <v>0</v>
          </cell>
          <cell r="AC39">
            <v>52500</v>
          </cell>
          <cell r="AD39">
            <v>1</v>
          </cell>
          <cell r="AF39">
            <v>0</v>
          </cell>
          <cell r="AG39">
            <v>52500</v>
          </cell>
          <cell r="AH39">
            <v>1</v>
          </cell>
          <cell r="AI39">
            <v>52500</v>
          </cell>
          <cell r="AJ39">
            <v>1</v>
          </cell>
          <cell r="AL39">
            <v>0</v>
          </cell>
          <cell r="AM39">
            <v>52500</v>
          </cell>
          <cell r="AN39">
            <v>1</v>
          </cell>
        </row>
        <row r="40">
          <cell r="B40" t="str">
            <v>Global Fund to Fight AIDS, Tuberculosis and Malaria</v>
          </cell>
          <cell r="C40" t="str">
            <v>ChannelCode</v>
          </cell>
          <cell r="D40" t="str">
            <v>47045</v>
          </cell>
          <cell r="F40">
            <v>0</v>
          </cell>
          <cell r="H40">
            <v>0</v>
          </cell>
          <cell r="J40">
            <v>0</v>
          </cell>
          <cell r="K40">
            <v>100000</v>
          </cell>
          <cell r="L40">
            <v>1</v>
          </cell>
          <cell r="N40">
            <v>0</v>
          </cell>
          <cell r="O40">
            <v>100000</v>
          </cell>
          <cell r="P40">
            <v>1</v>
          </cell>
          <cell r="Q40">
            <v>100000</v>
          </cell>
          <cell r="R40">
            <v>1</v>
          </cell>
          <cell r="T40">
            <v>0</v>
          </cell>
          <cell r="U40">
            <v>100000</v>
          </cell>
          <cell r="V40">
            <v>1</v>
          </cell>
          <cell r="X40">
            <v>0</v>
          </cell>
          <cell r="Z40">
            <v>0</v>
          </cell>
          <cell r="AB40">
            <v>0</v>
          </cell>
          <cell r="AC40">
            <v>152940</v>
          </cell>
          <cell r="AD40">
            <v>1</v>
          </cell>
          <cell r="AF40">
            <v>0</v>
          </cell>
          <cell r="AG40">
            <v>152940</v>
          </cell>
          <cell r="AH40">
            <v>1</v>
          </cell>
          <cell r="AI40">
            <v>152940</v>
          </cell>
          <cell r="AJ40">
            <v>1</v>
          </cell>
          <cell r="AL40">
            <v>0</v>
          </cell>
          <cell r="AM40">
            <v>152940</v>
          </cell>
          <cell r="AN40">
            <v>1</v>
          </cell>
        </row>
        <row r="41">
          <cell r="B41" t="str">
            <v>Global Green Growth Institute</v>
          </cell>
          <cell r="C41" t="str">
            <v>ChannelCode</v>
          </cell>
          <cell r="D41" t="str">
            <v>47136</v>
          </cell>
          <cell r="F41">
            <v>0</v>
          </cell>
          <cell r="H41">
            <v>0</v>
          </cell>
          <cell r="J41">
            <v>0</v>
          </cell>
          <cell r="K41">
            <v>10031</v>
          </cell>
          <cell r="L41">
            <v>1</v>
          </cell>
          <cell r="N41">
            <v>0</v>
          </cell>
          <cell r="O41">
            <v>10031</v>
          </cell>
          <cell r="P41">
            <v>1</v>
          </cell>
          <cell r="Q41">
            <v>10031</v>
          </cell>
          <cell r="R41">
            <v>1</v>
          </cell>
          <cell r="T41">
            <v>0</v>
          </cell>
          <cell r="U41">
            <v>10031</v>
          </cell>
          <cell r="V41">
            <v>1</v>
          </cell>
          <cell r="X41">
            <v>0</v>
          </cell>
          <cell r="Z41">
            <v>0</v>
          </cell>
          <cell r="AB41">
            <v>0</v>
          </cell>
          <cell r="AC41">
            <v>4731</v>
          </cell>
          <cell r="AD41">
            <v>1</v>
          </cell>
          <cell r="AF41">
            <v>0</v>
          </cell>
          <cell r="AG41">
            <v>4731</v>
          </cell>
          <cell r="AH41">
            <v>1</v>
          </cell>
          <cell r="AI41">
            <v>4731</v>
          </cell>
          <cell r="AJ41">
            <v>1</v>
          </cell>
          <cell r="AL41">
            <v>0</v>
          </cell>
          <cell r="AM41">
            <v>4731</v>
          </cell>
          <cell r="AN41">
            <v>1</v>
          </cell>
        </row>
        <row r="42">
          <cell r="B42" t="str">
            <v>Global Partnership for Education</v>
          </cell>
          <cell r="C42" t="str">
            <v>ChannelCode</v>
          </cell>
          <cell r="D42" t="str">
            <v>47501</v>
          </cell>
          <cell r="F42">
            <v>0</v>
          </cell>
          <cell r="H42">
            <v>0</v>
          </cell>
          <cell r="J42">
            <v>0</v>
          </cell>
          <cell r="L42">
            <v>0</v>
          </cell>
          <cell r="N42">
            <v>0</v>
          </cell>
          <cell r="P42">
            <v>0</v>
          </cell>
          <cell r="R42">
            <v>0</v>
          </cell>
          <cell r="T42">
            <v>0</v>
          </cell>
          <cell r="V42">
            <v>0</v>
          </cell>
          <cell r="W42">
            <v>106000</v>
          </cell>
          <cell r="X42">
            <v>1</v>
          </cell>
          <cell r="Z42">
            <v>0</v>
          </cell>
          <cell r="AA42">
            <v>106000</v>
          </cell>
          <cell r="AB42">
            <v>1</v>
          </cell>
          <cell r="AD42">
            <v>0</v>
          </cell>
          <cell r="AF42">
            <v>0</v>
          </cell>
          <cell r="AH42">
            <v>0</v>
          </cell>
          <cell r="AI42">
            <v>106000</v>
          </cell>
          <cell r="AJ42">
            <v>1</v>
          </cell>
          <cell r="AL42">
            <v>0</v>
          </cell>
          <cell r="AM42">
            <v>106000</v>
          </cell>
          <cell r="AN42">
            <v>1</v>
          </cell>
        </row>
        <row r="43">
          <cell r="B43" t="str">
            <v>Green Climate Fund</v>
          </cell>
          <cell r="C43" t="str">
            <v>ChannelCode</v>
          </cell>
          <cell r="D43" t="str">
            <v>41317</v>
          </cell>
          <cell r="F43">
            <v>0</v>
          </cell>
          <cell r="H43">
            <v>0</v>
          </cell>
          <cell r="J43">
            <v>0</v>
          </cell>
          <cell r="K43">
            <v>160000</v>
          </cell>
          <cell r="L43">
            <v>1</v>
          </cell>
          <cell r="M43">
            <v>80000</v>
          </cell>
          <cell r="N43">
            <v>1</v>
          </cell>
          <cell r="O43">
            <v>240000</v>
          </cell>
          <cell r="P43">
            <v>1</v>
          </cell>
          <cell r="Q43">
            <v>160000</v>
          </cell>
          <cell r="R43">
            <v>1</v>
          </cell>
          <cell r="S43">
            <v>80000</v>
          </cell>
          <cell r="T43">
            <v>1</v>
          </cell>
          <cell r="U43">
            <v>240000</v>
          </cell>
          <cell r="V43">
            <v>1</v>
          </cell>
          <cell r="X43">
            <v>0</v>
          </cell>
          <cell r="Z43">
            <v>0</v>
          </cell>
          <cell r="AB43">
            <v>0</v>
          </cell>
          <cell r="AC43">
            <v>60000</v>
          </cell>
          <cell r="AD43">
            <v>1</v>
          </cell>
          <cell r="AE43">
            <v>101720.039</v>
          </cell>
          <cell r="AF43">
            <v>1</v>
          </cell>
          <cell r="AG43">
            <v>161720.03900000002</v>
          </cell>
          <cell r="AH43">
            <v>1</v>
          </cell>
          <cell r="AI43">
            <v>60000</v>
          </cell>
          <cell r="AJ43">
            <v>1</v>
          </cell>
          <cell r="AK43">
            <v>101720.039</v>
          </cell>
          <cell r="AL43">
            <v>1</v>
          </cell>
          <cell r="AM43">
            <v>161720.03900000002</v>
          </cell>
          <cell r="AN43">
            <v>1</v>
          </cell>
        </row>
        <row r="44">
          <cell r="B44" t="str">
            <v>IBRD, Inter-American Investment Corporation and Multilateral Investment Fund</v>
          </cell>
          <cell r="C44" t="str">
            <v>ChannelCode</v>
          </cell>
          <cell r="D44" t="str">
            <v>46012</v>
          </cell>
          <cell r="E44">
            <v>2521</v>
          </cell>
          <cell r="F44">
            <v>1</v>
          </cell>
          <cell r="H44">
            <v>0</v>
          </cell>
          <cell r="I44">
            <v>2521</v>
          </cell>
          <cell r="J44">
            <v>1</v>
          </cell>
          <cell r="K44">
            <v>2112.0028200000002</v>
          </cell>
          <cell r="L44">
            <v>1</v>
          </cell>
          <cell r="N44">
            <v>0</v>
          </cell>
          <cell r="O44">
            <v>2112.0028200000002</v>
          </cell>
          <cell r="P44">
            <v>1</v>
          </cell>
          <cell r="Q44">
            <v>4633.0028199999997</v>
          </cell>
          <cell r="R44">
            <v>1</v>
          </cell>
          <cell r="T44">
            <v>0</v>
          </cell>
          <cell r="U44">
            <v>4633.0028199999997</v>
          </cell>
          <cell r="V44">
            <v>1</v>
          </cell>
          <cell r="W44">
            <v>2860</v>
          </cell>
          <cell r="X44">
            <v>1</v>
          </cell>
          <cell r="Y44">
            <v>30000</v>
          </cell>
          <cell r="Z44">
            <v>1</v>
          </cell>
          <cell r="AA44">
            <v>32860</v>
          </cell>
          <cell r="AB44">
            <v>1</v>
          </cell>
          <cell r="AC44">
            <v>2362.9750300000001</v>
          </cell>
          <cell r="AD44">
            <v>1</v>
          </cell>
          <cell r="AF44">
            <v>0</v>
          </cell>
          <cell r="AG44">
            <v>2362.9750300000001</v>
          </cell>
          <cell r="AH44">
            <v>1</v>
          </cell>
          <cell r="AI44">
            <v>5222.9750299999996</v>
          </cell>
          <cell r="AJ44">
            <v>1</v>
          </cell>
          <cell r="AK44">
            <v>30000</v>
          </cell>
          <cell r="AL44">
            <v>1</v>
          </cell>
          <cell r="AM44">
            <v>35222.975030000001</v>
          </cell>
          <cell r="AN44">
            <v>1</v>
          </cell>
        </row>
        <row r="45">
          <cell r="B45" t="str">
            <v>Intergovernmental Panel on Climate Change</v>
          </cell>
          <cell r="C45" t="str">
            <v>ChannelCode</v>
          </cell>
          <cell r="D45" t="str">
            <v>47067</v>
          </cell>
          <cell r="F45">
            <v>0</v>
          </cell>
          <cell r="H45">
            <v>0</v>
          </cell>
          <cell r="J45">
            <v>0</v>
          </cell>
          <cell r="L45">
            <v>0</v>
          </cell>
          <cell r="N45">
            <v>0</v>
          </cell>
          <cell r="P45">
            <v>0</v>
          </cell>
          <cell r="R45">
            <v>0</v>
          </cell>
          <cell r="T45">
            <v>0</v>
          </cell>
          <cell r="V45">
            <v>0</v>
          </cell>
          <cell r="X45">
            <v>0</v>
          </cell>
          <cell r="Z45">
            <v>0</v>
          </cell>
          <cell r="AB45">
            <v>0</v>
          </cell>
          <cell r="AD45">
            <v>0</v>
          </cell>
          <cell r="AE45">
            <v>60</v>
          </cell>
          <cell r="AF45">
            <v>1</v>
          </cell>
          <cell r="AG45">
            <v>60</v>
          </cell>
          <cell r="AH45">
            <v>1</v>
          </cell>
          <cell r="AJ45">
            <v>0</v>
          </cell>
          <cell r="AK45">
            <v>60</v>
          </cell>
          <cell r="AL45">
            <v>1</v>
          </cell>
          <cell r="AM45">
            <v>60</v>
          </cell>
          <cell r="AN45">
            <v>1</v>
          </cell>
        </row>
        <row r="46">
          <cell r="B46" t="str">
            <v>International Atomic Energy Agency - assessed contributions</v>
          </cell>
          <cell r="C46" t="str">
            <v>ChannelCode</v>
          </cell>
          <cell r="D46" t="str">
            <v>41312</v>
          </cell>
          <cell r="F46">
            <v>0</v>
          </cell>
          <cell r="G46">
            <v>360</v>
          </cell>
          <cell r="H46">
            <v>1</v>
          </cell>
          <cell r="I46">
            <v>360</v>
          </cell>
          <cell r="J46">
            <v>1</v>
          </cell>
          <cell r="L46">
            <v>0</v>
          </cell>
          <cell r="M46">
            <v>4616.0640009999997</v>
          </cell>
          <cell r="N46">
            <v>1</v>
          </cell>
          <cell r="O46">
            <v>4616.0640009999997</v>
          </cell>
          <cell r="P46">
            <v>1</v>
          </cell>
          <cell r="R46">
            <v>0</v>
          </cell>
          <cell r="S46">
            <v>4976.0640009999997</v>
          </cell>
          <cell r="T46">
            <v>1</v>
          </cell>
          <cell r="U46">
            <v>4976.0640009999997</v>
          </cell>
          <cell r="V46">
            <v>1</v>
          </cell>
          <cell r="X46">
            <v>0</v>
          </cell>
          <cell r="Y46">
            <v>25.204339999999998</v>
          </cell>
          <cell r="Z46">
            <v>1</v>
          </cell>
          <cell r="AA46">
            <v>25.204339999999998</v>
          </cell>
          <cell r="AB46">
            <v>1</v>
          </cell>
          <cell r="AD46">
            <v>0</v>
          </cell>
          <cell r="AE46">
            <v>8878.5300000000007</v>
          </cell>
          <cell r="AF46">
            <v>1</v>
          </cell>
          <cell r="AG46">
            <v>8878.5300000000007</v>
          </cell>
          <cell r="AH46">
            <v>1</v>
          </cell>
          <cell r="AJ46">
            <v>0</v>
          </cell>
          <cell r="AK46">
            <v>8903.7343400000009</v>
          </cell>
          <cell r="AL46">
            <v>1</v>
          </cell>
          <cell r="AM46">
            <v>8903.7343400000009</v>
          </cell>
          <cell r="AN46">
            <v>1</v>
          </cell>
        </row>
        <row r="47">
          <cell r="B47" t="str">
            <v>International Atomic Energy Agency (Contributions to Technical Cooperation Fund Only)</v>
          </cell>
          <cell r="C47" t="str">
            <v>ChannelCode</v>
          </cell>
          <cell r="D47" t="str">
            <v>41107</v>
          </cell>
          <cell r="F47">
            <v>0</v>
          </cell>
          <cell r="H47">
            <v>0</v>
          </cell>
          <cell r="J47">
            <v>0</v>
          </cell>
          <cell r="L47">
            <v>0</v>
          </cell>
          <cell r="M47">
            <v>2729.2240000000002</v>
          </cell>
          <cell r="N47">
            <v>1</v>
          </cell>
          <cell r="O47">
            <v>2729.2240000000002</v>
          </cell>
          <cell r="P47">
            <v>1</v>
          </cell>
          <cell r="R47">
            <v>0</v>
          </cell>
          <cell r="S47">
            <v>2729.2240000000002</v>
          </cell>
          <cell r="T47">
            <v>1</v>
          </cell>
          <cell r="U47">
            <v>2729.2240000000002</v>
          </cell>
          <cell r="V47">
            <v>1</v>
          </cell>
          <cell r="X47">
            <v>0</v>
          </cell>
          <cell r="Z47">
            <v>0</v>
          </cell>
          <cell r="AB47">
            <v>0</v>
          </cell>
          <cell r="AD47">
            <v>0</v>
          </cell>
          <cell r="AE47">
            <v>6173.2690000000002</v>
          </cell>
          <cell r="AF47">
            <v>1</v>
          </cell>
          <cell r="AG47">
            <v>6173.2690000000002</v>
          </cell>
          <cell r="AH47">
            <v>1</v>
          </cell>
          <cell r="AJ47">
            <v>0</v>
          </cell>
          <cell r="AK47">
            <v>6173.2690000000002</v>
          </cell>
          <cell r="AL47">
            <v>1</v>
          </cell>
          <cell r="AM47">
            <v>6173.2690000000002</v>
          </cell>
          <cell r="AN47">
            <v>1</v>
          </cell>
        </row>
        <row r="48">
          <cell r="B48" t="str">
            <v>International Bank for Reconstruction and Development</v>
          </cell>
          <cell r="C48" t="str">
            <v>ChannelCode</v>
          </cell>
          <cell r="D48" t="str">
            <v>44001</v>
          </cell>
          <cell r="E48">
            <v>411837.93192999967</v>
          </cell>
          <cell r="F48">
            <v>1</v>
          </cell>
          <cell r="G48">
            <v>72000</v>
          </cell>
          <cell r="H48">
            <v>1</v>
          </cell>
          <cell r="I48">
            <v>483837.9319299999</v>
          </cell>
          <cell r="J48">
            <v>1</v>
          </cell>
          <cell r="K48">
            <v>24445.560450000001</v>
          </cell>
          <cell r="L48">
            <v>1</v>
          </cell>
          <cell r="N48">
            <v>0</v>
          </cell>
          <cell r="O48">
            <v>24445.560450000001</v>
          </cell>
          <cell r="P48">
            <v>1</v>
          </cell>
          <cell r="Q48">
            <v>436283.49238000007</v>
          </cell>
          <cell r="R48">
            <v>1</v>
          </cell>
          <cell r="S48">
            <v>72000</v>
          </cell>
          <cell r="T48">
            <v>1</v>
          </cell>
          <cell r="U48">
            <v>508283.49237999995</v>
          </cell>
          <cell r="V48">
            <v>1</v>
          </cell>
          <cell r="W48">
            <v>435493.13817999989</v>
          </cell>
          <cell r="X48">
            <v>1</v>
          </cell>
          <cell r="Y48">
            <v>72000</v>
          </cell>
          <cell r="Z48">
            <v>1</v>
          </cell>
          <cell r="AA48">
            <v>507493.13817999989</v>
          </cell>
          <cell r="AB48">
            <v>1</v>
          </cell>
          <cell r="AD48">
            <v>0</v>
          </cell>
          <cell r="AF48">
            <v>0</v>
          </cell>
          <cell r="AH48">
            <v>0</v>
          </cell>
          <cell r="AI48">
            <v>435493.13817999989</v>
          </cell>
          <cell r="AJ48">
            <v>1</v>
          </cell>
          <cell r="AK48">
            <v>72000</v>
          </cell>
          <cell r="AL48">
            <v>1</v>
          </cell>
          <cell r="AM48">
            <v>507493.13817999989</v>
          </cell>
          <cell r="AN48">
            <v>1</v>
          </cell>
        </row>
        <row r="49">
          <cell r="B49" t="str">
            <v>International Development Association</v>
          </cell>
          <cell r="C49" t="str">
            <v>ChannelCode</v>
          </cell>
          <cell r="D49" t="str">
            <v>44002</v>
          </cell>
          <cell r="E49">
            <v>22152.178820000001</v>
          </cell>
          <cell r="F49">
            <v>1</v>
          </cell>
          <cell r="H49">
            <v>0</v>
          </cell>
          <cell r="I49">
            <v>22152.178820000001</v>
          </cell>
          <cell r="J49">
            <v>1</v>
          </cell>
          <cell r="K49">
            <v>1115274.1510000001</v>
          </cell>
          <cell r="L49">
            <v>1</v>
          </cell>
          <cell r="N49">
            <v>0</v>
          </cell>
          <cell r="O49">
            <v>1115274.1510000001</v>
          </cell>
          <cell r="P49">
            <v>1</v>
          </cell>
          <cell r="Q49">
            <v>1137426.3298200001</v>
          </cell>
          <cell r="R49">
            <v>1</v>
          </cell>
          <cell r="T49">
            <v>0</v>
          </cell>
          <cell r="U49">
            <v>1137426.3298200001</v>
          </cell>
          <cell r="V49">
            <v>1</v>
          </cell>
          <cell r="W49">
            <v>10618.51376</v>
          </cell>
          <cell r="X49">
            <v>1</v>
          </cell>
          <cell r="Z49">
            <v>0</v>
          </cell>
          <cell r="AA49">
            <v>10618.51376</v>
          </cell>
          <cell r="AB49">
            <v>1</v>
          </cell>
          <cell r="AC49">
            <v>1060725.8489999999</v>
          </cell>
          <cell r="AD49">
            <v>1</v>
          </cell>
          <cell r="AF49">
            <v>0</v>
          </cell>
          <cell r="AG49">
            <v>1060725.8489999999</v>
          </cell>
          <cell r="AH49">
            <v>1</v>
          </cell>
          <cell r="AI49">
            <v>1071344.3627599999</v>
          </cell>
          <cell r="AJ49">
            <v>1</v>
          </cell>
          <cell r="AL49">
            <v>0</v>
          </cell>
          <cell r="AM49">
            <v>1071344.3627599999</v>
          </cell>
          <cell r="AN49">
            <v>1</v>
          </cell>
        </row>
        <row r="50">
          <cell r="B50" t="str">
            <v>International Development Association - Multilateral Debt Relief Initiative</v>
          </cell>
          <cell r="C50" t="str">
            <v>ChannelCode</v>
          </cell>
          <cell r="D50" t="str">
            <v>44007</v>
          </cell>
          <cell r="F50">
            <v>0</v>
          </cell>
          <cell r="H50">
            <v>0</v>
          </cell>
          <cell r="J50">
            <v>0</v>
          </cell>
          <cell r="K50">
            <v>79800</v>
          </cell>
          <cell r="L50">
            <v>1</v>
          </cell>
          <cell r="N50">
            <v>0</v>
          </cell>
          <cell r="O50">
            <v>79800</v>
          </cell>
          <cell r="P50">
            <v>1</v>
          </cell>
          <cell r="Q50">
            <v>79800</v>
          </cell>
          <cell r="R50">
            <v>1</v>
          </cell>
          <cell r="T50">
            <v>0</v>
          </cell>
          <cell r="U50">
            <v>79800</v>
          </cell>
          <cell r="V50">
            <v>1</v>
          </cell>
          <cell r="X50">
            <v>0</v>
          </cell>
          <cell r="Z50">
            <v>0</v>
          </cell>
          <cell r="AB50">
            <v>0</v>
          </cell>
          <cell r="AC50">
            <v>84350</v>
          </cell>
          <cell r="AD50">
            <v>1</v>
          </cell>
          <cell r="AF50">
            <v>0</v>
          </cell>
          <cell r="AG50">
            <v>84350</v>
          </cell>
          <cell r="AH50">
            <v>1</v>
          </cell>
          <cell r="AI50">
            <v>84350</v>
          </cell>
          <cell r="AJ50">
            <v>1</v>
          </cell>
          <cell r="AL50">
            <v>0</v>
          </cell>
          <cell r="AM50">
            <v>84350</v>
          </cell>
          <cell r="AN50">
            <v>1</v>
          </cell>
        </row>
        <row r="51">
          <cell r="B51" t="str">
            <v>International drug purchase facility</v>
          </cell>
          <cell r="C51" t="str">
            <v>ChannelCode</v>
          </cell>
          <cell r="D51" t="str">
            <v>30010</v>
          </cell>
          <cell r="F51">
            <v>0</v>
          </cell>
          <cell r="H51">
            <v>0</v>
          </cell>
          <cell r="J51">
            <v>0</v>
          </cell>
          <cell r="L51">
            <v>0</v>
          </cell>
          <cell r="N51">
            <v>0</v>
          </cell>
          <cell r="P51">
            <v>0</v>
          </cell>
          <cell r="R51">
            <v>0</v>
          </cell>
          <cell r="T51">
            <v>0</v>
          </cell>
          <cell r="V51">
            <v>0</v>
          </cell>
          <cell r="X51">
            <v>0</v>
          </cell>
          <cell r="Z51">
            <v>0</v>
          </cell>
          <cell r="AB51">
            <v>0</v>
          </cell>
          <cell r="AC51">
            <v>0.16511000000000001</v>
          </cell>
          <cell r="AD51">
            <v>1</v>
          </cell>
          <cell r="AF51">
            <v>0</v>
          </cell>
          <cell r="AG51">
            <v>0.16511000000000001</v>
          </cell>
          <cell r="AH51">
            <v>1</v>
          </cell>
          <cell r="AI51">
            <v>0.16511000000000001</v>
          </cell>
          <cell r="AJ51">
            <v>1</v>
          </cell>
          <cell r="AL51">
            <v>0</v>
          </cell>
          <cell r="AM51">
            <v>0.16511000000000001</v>
          </cell>
          <cell r="AN51">
            <v>1</v>
          </cell>
        </row>
        <row r="52">
          <cell r="B52" t="str">
            <v>International Finance Corporation</v>
          </cell>
          <cell r="C52" t="str">
            <v>ChannelCode</v>
          </cell>
          <cell r="D52" t="str">
            <v>44004</v>
          </cell>
          <cell r="E52">
            <v>30158.332970000003</v>
          </cell>
          <cell r="F52">
            <v>1</v>
          </cell>
          <cell r="H52">
            <v>0</v>
          </cell>
          <cell r="I52">
            <v>30158.332970000003</v>
          </cell>
          <cell r="J52">
            <v>1</v>
          </cell>
          <cell r="L52">
            <v>0</v>
          </cell>
          <cell r="N52">
            <v>0</v>
          </cell>
          <cell r="P52">
            <v>0</v>
          </cell>
          <cell r="Q52">
            <v>30158.332970000003</v>
          </cell>
          <cell r="R52">
            <v>1</v>
          </cell>
          <cell r="T52">
            <v>0</v>
          </cell>
          <cell r="U52">
            <v>30158.332970000003</v>
          </cell>
          <cell r="V52">
            <v>1</v>
          </cell>
          <cell r="W52">
            <v>35691.565649999997</v>
          </cell>
          <cell r="X52">
            <v>1</v>
          </cell>
          <cell r="Z52">
            <v>0</v>
          </cell>
          <cell r="AA52">
            <v>35691.565649999997</v>
          </cell>
          <cell r="AB52">
            <v>1</v>
          </cell>
          <cell r="AD52">
            <v>0</v>
          </cell>
          <cell r="AF52">
            <v>0</v>
          </cell>
          <cell r="AH52">
            <v>0</v>
          </cell>
          <cell r="AI52">
            <v>35691.565649999997</v>
          </cell>
          <cell r="AJ52">
            <v>1</v>
          </cell>
          <cell r="AL52">
            <v>0</v>
          </cell>
          <cell r="AM52">
            <v>35691.565649999997</v>
          </cell>
          <cell r="AN52">
            <v>1</v>
          </cell>
        </row>
        <row r="53">
          <cell r="B53" t="str">
            <v>International Finance Facility for Immunisation</v>
          </cell>
          <cell r="C53" t="str">
            <v>ChannelCode</v>
          </cell>
          <cell r="D53" t="str">
            <v>47107</v>
          </cell>
          <cell r="F53">
            <v>0</v>
          </cell>
          <cell r="H53">
            <v>0</v>
          </cell>
          <cell r="J53">
            <v>0</v>
          </cell>
          <cell r="K53">
            <v>83594.239000000001</v>
          </cell>
          <cell r="L53">
            <v>1</v>
          </cell>
          <cell r="N53">
            <v>0</v>
          </cell>
          <cell r="O53">
            <v>83594.239000000001</v>
          </cell>
          <cell r="P53">
            <v>1</v>
          </cell>
          <cell r="Q53">
            <v>83594.239000000001</v>
          </cell>
          <cell r="R53">
            <v>1</v>
          </cell>
          <cell r="T53">
            <v>0</v>
          </cell>
          <cell r="U53">
            <v>83594.239000000001</v>
          </cell>
          <cell r="V53">
            <v>1</v>
          </cell>
          <cell r="X53">
            <v>0</v>
          </cell>
          <cell r="Z53">
            <v>0</v>
          </cell>
          <cell r="AB53">
            <v>0</v>
          </cell>
          <cell r="AC53">
            <v>92464.90208</v>
          </cell>
          <cell r="AD53">
            <v>1</v>
          </cell>
          <cell r="AF53">
            <v>0</v>
          </cell>
          <cell r="AG53">
            <v>92464.90208</v>
          </cell>
          <cell r="AH53">
            <v>1</v>
          </cell>
          <cell r="AI53">
            <v>92464.90208</v>
          </cell>
          <cell r="AJ53">
            <v>1</v>
          </cell>
          <cell r="AL53">
            <v>0</v>
          </cell>
          <cell r="AM53">
            <v>92464.90208</v>
          </cell>
          <cell r="AN53">
            <v>1</v>
          </cell>
        </row>
        <row r="54">
          <cell r="B54" t="str">
            <v>International Fund for Agricultural Development</v>
          </cell>
          <cell r="C54" t="str">
            <v>ChannelCode</v>
          </cell>
          <cell r="D54" t="str">
            <v>41108</v>
          </cell>
          <cell r="F54">
            <v>0</v>
          </cell>
          <cell r="H54">
            <v>0</v>
          </cell>
          <cell r="J54">
            <v>0</v>
          </cell>
          <cell r="L54">
            <v>0</v>
          </cell>
          <cell r="N54">
            <v>0</v>
          </cell>
          <cell r="P54">
            <v>0</v>
          </cell>
          <cell r="R54">
            <v>0</v>
          </cell>
          <cell r="T54">
            <v>0</v>
          </cell>
          <cell r="V54">
            <v>0</v>
          </cell>
          <cell r="X54">
            <v>0</v>
          </cell>
          <cell r="Z54">
            <v>0</v>
          </cell>
          <cell r="AB54">
            <v>0</v>
          </cell>
          <cell r="AC54">
            <v>19025</v>
          </cell>
          <cell r="AD54">
            <v>1</v>
          </cell>
          <cell r="AF54">
            <v>0</v>
          </cell>
          <cell r="AG54">
            <v>19025</v>
          </cell>
          <cell r="AH54">
            <v>1</v>
          </cell>
          <cell r="AI54">
            <v>19025</v>
          </cell>
          <cell r="AJ54">
            <v>1</v>
          </cell>
          <cell r="AL54">
            <v>0</v>
          </cell>
          <cell r="AM54">
            <v>19025</v>
          </cell>
          <cell r="AN54">
            <v>1</v>
          </cell>
        </row>
        <row r="55">
          <cell r="B55" t="str">
            <v>International Institute for Democracy and Electoral Assistance</v>
          </cell>
          <cell r="C55" t="str">
            <v>ChannelCode</v>
          </cell>
          <cell r="D55" t="str">
            <v>47058</v>
          </cell>
          <cell r="F55">
            <v>0</v>
          </cell>
          <cell r="H55">
            <v>0</v>
          </cell>
          <cell r="J55">
            <v>0</v>
          </cell>
          <cell r="L55">
            <v>0</v>
          </cell>
          <cell r="N55">
            <v>0</v>
          </cell>
          <cell r="P55">
            <v>0</v>
          </cell>
          <cell r="R55">
            <v>0</v>
          </cell>
          <cell r="T55">
            <v>0</v>
          </cell>
          <cell r="V55">
            <v>0</v>
          </cell>
          <cell r="X55">
            <v>0</v>
          </cell>
          <cell r="Y55">
            <v>610.5</v>
          </cell>
          <cell r="Z55">
            <v>1</v>
          </cell>
          <cell r="AA55">
            <v>610.5</v>
          </cell>
          <cell r="AB55">
            <v>1</v>
          </cell>
          <cell r="AD55">
            <v>0</v>
          </cell>
          <cell r="AF55">
            <v>0</v>
          </cell>
          <cell r="AH55">
            <v>0</v>
          </cell>
          <cell r="AJ55">
            <v>0</v>
          </cell>
          <cell r="AK55">
            <v>610.5</v>
          </cell>
          <cell r="AL55">
            <v>1</v>
          </cell>
          <cell r="AM55">
            <v>610.5</v>
          </cell>
          <cell r="AN55">
            <v>1</v>
          </cell>
        </row>
        <row r="56">
          <cell r="B56" t="str">
            <v>International Labour Organisation - Assessed Contributions</v>
          </cell>
          <cell r="C56" t="str">
            <v>ChannelCode</v>
          </cell>
          <cell r="D56" t="str">
            <v>41302</v>
          </cell>
          <cell r="F56">
            <v>0</v>
          </cell>
          <cell r="H56">
            <v>0</v>
          </cell>
          <cell r="J56">
            <v>0</v>
          </cell>
          <cell r="L56">
            <v>0</v>
          </cell>
          <cell r="M56">
            <v>8068.4639999999999</v>
          </cell>
          <cell r="N56">
            <v>1</v>
          </cell>
          <cell r="O56">
            <v>8068.4639999999999</v>
          </cell>
          <cell r="P56">
            <v>1</v>
          </cell>
          <cell r="R56">
            <v>0</v>
          </cell>
          <cell r="S56">
            <v>8068.4639999999999</v>
          </cell>
          <cell r="T56">
            <v>1</v>
          </cell>
          <cell r="U56">
            <v>8068.4639999999999</v>
          </cell>
          <cell r="V56">
            <v>1</v>
          </cell>
          <cell r="X56">
            <v>0</v>
          </cell>
          <cell r="Z56">
            <v>0</v>
          </cell>
          <cell r="AB56">
            <v>0</v>
          </cell>
          <cell r="AD56">
            <v>0</v>
          </cell>
          <cell r="AE56">
            <v>8206.9331999999995</v>
          </cell>
          <cell r="AF56">
            <v>1</v>
          </cell>
          <cell r="AG56">
            <v>8206.9331999999995</v>
          </cell>
          <cell r="AH56">
            <v>1</v>
          </cell>
          <cell r="AJ56">
            <v>0</v>
          </cell>
          <cell r="AK56">
            <v>8206.9331999999995</v>
          </cell>
          <cell r="AL56">
            <v>1</v>
          </cell>
          <cell r="AM56">
            <v>8206.9331999999995</v>
          </cell>
          <cell r="AN56">
            <v>1</v>
          </cell>
        </row>
        <row r="57">
          <cell r="B57" t="str">
            <v>International Monetary Fund - Post-Catastrophe Debt Relief Trust</v>
          </cell>
          <cell r="C57" t="str">
            <v>ChannelCode</v>
          </cell>
          <cell r="D57" t="str">
            <v>43005</v>
          </cell>
          <cell r="E57">
            <v>27498.595239999999</v>
          </cell>
          <cell r="F57">
            <v>1</v>
          </cell>
          <cell r="H57">
            <v>0</v>
          </cell>
          <cell r="I57">
            <v>27498.595239999999</v>
          </cell>
          <cell r="J57">
            <v>1</v>
          </cell>
          <cell r="L57">
            <v>0</v>
          </cell>
          <cell r="N57">
            <v>0</v>
          </cell>
          <cell r="P57">
            <v>0</v>
          </cell>
          <cell r="Q57">
            <v>27498.595239999999</v>
          </cell>
          <cell r="R57">
            <v>1</v>
          </cell>
          <cell r="T57">
            <v>0</v>
          </cell>
          <cell r="U57">
            <v>27498.595239999999</v>
          </cell>
          <cell r="V57">
            <v>1</v>
          </cell>
          <cell r="X57">
            <v>0</v>
          </cell>
          <cell r="Z57">
            <v>0</v>
          </cell>
          <cell r="AB57">
            <v>0</v>
          </cell>
          <cell r="AD57">
            <v>0</v>
          </cell>
          <cell r="AF57">
            <v>0</v>
          </cell>
          <cell r="AH57">
            <v>0</v>
          </cell>
          <cell r="AJ57">
            <v>0</v>
          </cell>
          <cell r="AL57">
            <v>0</v>
          </cell>
          <cell r="AN57">
            <v>0</v>
          </cell>
        </row>
        <row r="58">
          <cell r="B58" t="str">
            <v>International Monetary Fund - Poverty Reduction and Growth Trust</v>
          </cell>
          <cell r="C58" t="str">
            <v>ChannelCode</v>
          </cell>
          <cell r="D58" t="str">
            <v>43001</v>
          </cell>
          <cell r="F58">
            <v>0</v>
          </cell>
          <cell r="H58">
            <v>0</v>
          </cell>
          <cell r="J58">
            <v>0</v>
          </cell>
          <cell r="L58">
            <v>0</v>
          </cell>
          <cell r="M58">
            <v>119839.255</v>
          </cell>
          <cell r="N58">
            <v>1</v>
          </cell>
          <cell r="O58">
            <v>119839.255</v>
          </cell>
          <cell r="P58">
            <v>1</v>
          </cell>
          <cell r="R58">
            <v>0</v>
          </cell>
          <cell r="S58">
            <v>119839.255</v>
          </cell>
          <cell r="T58">
            <v>1</v>
          </cell>
          <cell r="U58">
            <v>119839.255</v>
          </cell>
          <cell r="V58">
            <v>1</v>
          </cell>
          <cell r="X58">
            <v>0</v>
          </cell>
          <cell r="Z58">
            <v>0</v>
          </cell>
          <cell r="AB58">
            <v>0</v>
          </cell>
          <cell r="AD58">
            <v>0</v>
          </cell>
          <cell r="AE58">
            <v>446318.49661999999</v>
          </cell>
          <cell r="AF58">
            <v>1</v>
          </cell>
          <cell r="AG58">
            <v>446318.49661999999</v>
          </cell>
          <cell r="AH58">
            <v>1</v>
          </cell>
          <cell r="AJ58">
            <v>0</v>
          </cell>
          <cell r="AK58">
            <v>446318.49661999999</v>
          </cell>
          <cell r="AL58">
            <v>1</v>
          </cell>
          <cell r="AM58">
            <v>446318.49661999999</v>
          </cell>
          <cell r="AN58">
            <v>1</v>
          </cell>
        </row>
        <row r="59">
          <cell r="B59" t="str">
            <v>International Monetary Fund (IMF)</v>
          </cell>
          <cell r="C59" t="str">
            <v>ChannelCode</v>
          </cell>
          <cell r="D59" t="str">
            <v>43000</v>
          </cell>
          <cell r="E59">
            <v>8995.1599299999998</v>
          </cell>
          <cell r="F59">
            <v>1</v>
          </cell>
          <cell r="H59">
            <v>0</v>
          </cell>
          <cell r="I59">
            <v>8995.1599299999998</v>
          </cell>
          <cell r="J59">
            <v>1</v>
          </cell>
          <cell r="L59">
            <v>0</v>
          </cell>
          <cell r="N59">
            <v>0</v>
          </cell>
          <cell r="P59">
            <v>0</v>
          </cell>
          <cell r="Q59">
            <v>8995.1599299999998</v>
          </cell>
          <cell r="R59">
            <v>1</v>
          </cell>
          <cell r="T59">
            <v>0</v>
          </cell>
          <cell r="U59">
            <v>8995.1599299999998</v>
          </cell>
          <cell r="V59">
            <v>1</v>
          </cell>
          <cell r="W59">
            <v>9438.11708</v>
          </cell>
          <cell r="X59">
            <v>1</v>
          </cell>
          <cell r="Z59">
            <v>0</v>
          </cell>
          <cell r="AA59">
            <v>9438.11708</v>
          </cell>
          <cell r="AB59">
            <v>1</v>
          </cell>
          <cell r="AD59">
            <v>0</v>
          </cell>
          <cell r="AF59">
            <v>0</v>
          </cell>
          <cell r="AH59">
            <v>0</v>
          </cell>
          <cell r="AI59">
            <v>9438.11708</v>
          </cell>
          <cell r="AJ59">
            <v>1</v>
          </cell>
          <cell r="AL59">
            <v>0</v>
          </cell>
          <cell r="AM59">
            <v>9438.11708</v>
          </cell>
          <cell r="AN59">
            <v>1</v>
          </cell>
        </row>
        <row r="60">
          <cell r="B60" t="str">
            <v>International Organisation for Migration</v>
          </cell>
          <cell r="C60" t="str">
            <v>ChannelCode</v>
          </cell>
          <cell r="D60" t="str">
            <v>47066</v>
          </cell>
          <cell r="E60">
            <v>29593.454770000004</v>
          </cell>
          <cell r="F60">
            <v>1</v>
          </cell>
          <cell r="G60">
            <v>1850.8309200000001</v>
          </cell>
          <cell r="H60">
            <v>1</v>
          </cell>
          <cell r="I60">
            <v>31444.285689999997</v>
          </cell>
          <cell r="J60">
            <v>1</v>
          </cell>
          <cell r="K60">
            <v>1565.24929</v>
          </cell>
          <cell r="L60">
            <v>1</v>
          </cell>
          <cell r="M60">
            <v>806.43799999999999</v>
          </cell>
          <cell r="N60">
            <v>1</v>
          </cell>
          <cell r="O60">
            <v>2371.6872899999998</v>
          </cell>
          <cell r="P60">
            <v>1</v>
          </cell>
          <cell r="Q60">
            <v>31158.704060000007</v>
          </cell>
          <cell r="R60">
            <v>1</v>
          </cell>
          <cell r="S60">
            <v>2657.2689200000004</v>
          </cell>
          <cell r="T60">
            <v>1</v>
          </cell>
          <cell r="U60">
            <v>33815.972980000006</v>
          </cell>
          <cell r="V60">
            <v>1</v>
          </cell>
          <cell r="W60">
            <v>51759.659599999992</v>
          </cell>
          <cell r="X60">
            <v>1</v>
          </cell>
          <cell r="Y60">
            <v>394.90666999999996</v>
          </cell>
          <cell r="Z60">
            <v>1</v>
          </cell>
          <cell r="AA60">
            <v>52154.566269999988</v>
          </cell>
          <cell r="AB60">
            <v>1</v>
          </cell>
          <cell r="AC60">
            <v>1988.6564900000001</v>
          </cell>
          <cell r="AD60">
            <v>1</v>
          </cell>
          <cell r="AF60">
            <v>0</v>
          </cell>
          <cell r="AG60">
            <v>1988.6564900000001</v>
          </cell>
          <cell r="AH60">
            <v>1</v>
          </cell>
          <cell r="AI60">
            <v>53748.316090000008</v>
          </cell>
          <cell r="AJ60">
            <v>1</v>
          </cell>
          <cell r="AK60">
            <v>394.90666999999996</v>
          </cell>
          <cell r="AL60">
            <v>1</v>
          </cell>
          <cell r="AM60">
            <v>54143.222760000011</v>
          </cell>
          <cell r="AN60">
            <v>1</v>
          </cell>
        </row>
        <row r="61">
          <cell r="B61" t="str">
            <v>International Telecommunications Union</v>
          </cell>
          <cell r="C61" t="str">
            <v>ChannelCode</v>
          </cell>
          <cell r="D61" t="str">
            <v>41303</v>
          </cell>
          <cell r="F61">
            <v>0</v>
          </cell>
          <cell r="H61">
            <v>0</v>
          </cell>
          <cell r="J61">
            <v>0</v>
          </cell>
          <cell r="L61">
            <v>0</v>
          </cell>
          <cell r="M61">
            <v>371.327</v>
          </cell>
          <cell r="N61">
            <v>1</v>
          </cell>
          <cell r="O61">
            <v>371.327</v>
          </cell>
          <cell r="P61">
            <v>1</v>
          </cell>
          <cell r="R61">
            <v>0</v>
          </cell>
          <cell r="S61">
            <v>371.327</v>
          </cell>
          <cell r="T61">
            <v>1</v>
          </cell>
          <cell r="U61">
            <v>371.327</v>
          </cell>
          <cell r="V61">
            <v>1</v>
          </cell>
          <cell r="X61">
            <v>0</v>
          </cell>
          <cell r="Z61">
            <v>0</v>
          </cell>
          <cell r="AB61">
            <v>0</v>
          </cell>
          <cell r="AD61">
            <v>0</v>
          </cell>
          <cell r="AE61">
            <v>445.41287999999997</v>
          </cell>
          <cell r="AF61">
            <v>1</v>
          </cell>
          <cell r="AG61">
            <v>445.41287999999997</v>
          </cell>
          <cell r="AH61">
            <v>1</v>
          </cell>
          <cell r="AJ61">
            <v>0</v>
          </cell>
          <cell r="AK61">
            <v>445.41287999999997</v>
          </cell>
          <cell r="AL61">
            <v>1</v>
          </cell>
          <cell r="AM61">
            <v>445.41287999999997</v>
          </cell>
          <cell r="AN61">
            <v>1</v>
          </cell>
        </row>
        <row r="62">
          <cell r="B62" t="str">
            <v>Joint United Nations Programme on HIV/AIDS</v>
          </cell>
          <cell r="C62" t="str">
            <v>ChannelCode</v>
          </cell>
          <cell r="D62" t="str">
            <v>41110</v>
          </cell>
          <cell r="F62">
            <v>0</v>
          </cell>
          <cell r="H62">
            <v>0</v>
          </cell>
          <cell r="J62">
            <v>0</v>
          </cell>
          <cell r="K62">
            <v>15000</v>
          </cell>
          <cell r="L62">
            <v>1</v>
          </cell>
          <cell r="N62">
            <v>0</v>
          </cell>
          <cell r="O62">
            <v>15000</v>
          </cell>
          <cell r="P62">
            <v>1</v>
          </cell>
          <cell r="Q62">
            <v>15000</v>
          </cell>
          <cell r="R62">
            <v>1</v>
          </cell>
          <cell r="T62">
            <v>0</v>
          </cell>
          <cell r="U62">
            <v>15000</v>
          </cell>
          <cell r="V62">
            <v>1</v>
          </cell>
          <cell r="X62">
            <v>0</v>
          </cell>
          <cell r="Z62">
            <v>0</v>
          </cell>
          <cell r="AB62">
            <v>0</v>
          </cell>
          <cell r="AC62">
            <v>15000</v>
          </cell>
          <cell r="AD62">
            <v>1</v>
          </cell>
          <cell r="AF62">
            <v>0</v>
          </cell>
          <cell r="AG62">
            <v>15000</v>
          </cell>
          <cell r="AH62">
            <v>1</v>
          </cell>
          <cell r="AI62">
            <v>15000</v>
          </cell>
          <cell r="AJ62">
            <v>1</v>
          </cell>
          <cell r="AL62">
            <v>0</v>
          </cell>
          <cell r="AM62">
            <v>15000</v>
          </cell>
          <cell r="AN62">
            <v>1</v>
          </cell>
        </row>
        <row r="63">
          <cell r="B63" t="str">
            <v>Multilateral Fund for the Implementation of the Montreal Protocol</v>
          </cell>
          <cell r="C63" t="str">
            <v>ChannelCode</v>
          </cell>
          <cell r="D63" t="str">
            <v>47078</v>
          </cell>
          <cell r="F63">
            <v>0</v>
          </cell>
          <cell r="H63">
            <v>0</v>
          </cell>
          <cell r="J63">
            <v>0</v>
          </cell>
          <cell r="L63">
            <v>0</v>
          </cell>
          <cell r="M63">
            <v>6462.3923599999998</v>
          </cell>
          <cell r="N63">
            <v>1</v>
          </cell>
          <cell r="O63">
            <v>6462.3923599999998</v>
          </cell>
          <cell r="P63">
            <v>1</v>
          </cell>
          <cell r="R63">
            <v>0</v>
          </cell>
          <cell r="S63">
            <v>6462.3923599999998</v>
          </cell>
          <cell r="T63">
            <v>1</v>
          </cell>
          <cell r="U63">
            <v>6462.3923599999998</v>
          </cell>
          <cell r="V63">
            <v>1</v>
          </cell>
          <cell r="X63">
            <v>0</v>
          </cell>
          <cell r="Z63">
            <v>0</v>
          </cell>
          <cell r="AB63">
            <v>0</v>
          </cell>
          <cell r="AD63">
            <v>0</v>
          </cell>
          <cell r="AE63">
            <v>6659.6884399999999</v>
          </cell>
          <cell r="AF63">
            <v>1</v>
          </cell>
          <cell r="AG63">
            <v>6659.6884399999999</v>
          </cell>
          <cell r="AH63">
            <v>1</v>
          </cell>
          <cell r="AJ63">
            <v>0</v>
          </cell>
          <cell r="AK63">
            <v>6659.6884399999999</v>
          </cell>
          <cell r="AL63">
            <v>1</v>
          </cell>
          <cell r="AM63">
            <v>6659.6884399999999</v>
          </cell>
          <cell r="AN63">
            <v>1</v>
          </cell>
        </row>
        <row r="64">
          <cell r="B64" t="str">
            <v>Multilateral Investment Guarantee Agency</v>
          </cell>
          <cell r="C64" t="str">
            <v>ChannelCode</v>
          </cell>
          <cell r="D64" t="str">
            <v>44005</v>
          </cell>
          <cell r="F64">
            <v>0</v>
          </cell>
          <cell r="H64">
            <v>0</v>
          </cell>
          <cell r="J64">
            <v>0</v>
          </cell>
          <cell r="K64">
            <v>3097.8026500000001</v>
          </cell>
          <cell r="L64">
            <v>1</v>
          </cell>
          <cell r="N64">
            <v>0</v>
          </cell>
          <cell r="O64">
            <v>3097.8026500000001</v>
          </cell>
          <cell r="P64">
            <v>1</v>
          </cell>
          <cell r="Q64">
            <v>3097.8026500000001</v>
          </cell>
          <cell r="R64">
            <v>1</v>
          </cell>
          <cell r="T64">
            <v>0</v>
          </cell>
          <cell r="U64">
            <v>3097.8026500000001</v>
          </cell>
          <cell r="V64">
            <v>1</v>
          </cell>
          <cell r="X64">
            <v>0</v>
          </cell>
          <cell r="Z64">
            <v>0</v>
          </cell>
          <cell r="AB64">
            <v>0</v>
          </cell>
          <cell r="AD64">
            <v>0</v>
          </cell>
          <cell r="AF64">
            <v>0</v>
          </cell>
          <cell r="AH64">
            <v>0</v>
          </cell>
          <cell r="AJ64">
            <v>0</v>
          </cell>
          <cell r="AL64">
            <v>0</v>
          </cell>
          <cell r="AN64">
            <v>0</v>
          </cell>
        </row>
        <row r="65">
          <cell r="B65" t="str">
            <v>MULTILATERAL ORGANISATIONS</v>
          </cell>
          <cell r="C65" t="str">
            <v>ChannelCode</v>
          </cell>
          <cell r="D65" t="str">
            <v>40000</v>
          </cell>
          <cell r="E65">
            <v>6185.7294499999998</v>
          </cell>
          <cell r="F65">
            <v>1</v>
          </cell>
          <cell r="G65">
            <v>4762.4024140000001</v>
          </cell>
          <cell r="H65">
            <v>1</v>
          </cell>
          <cell r="I65">
            <v>10948.131863999999</v>
          </cell>
          <cell r="J65">
            <v>1</v>
          </cell>
          <cell r="L65">
            <v>0</v>
          </cell>
          <cell r="N65">
            <v>0</v>
          </cell>
          <cell r="P65">
            <v>0</v>
          </cell>
          <cell r="Q65">
            <v>6185.7294499999998</v>
          </cell>
          <cell r="R65">
            <v>1</v>
          </cell>
          <cell r="S65">
            <v>4762.4024140000001</v>
          </cell>
          <cell r="T65">
            <v>1</v>
          </cell>
          <cell r="U65">
            <v>10948.131863999999</v>
          </cell>
          <cell r="V65">
            <v>1</v>
          </cell>
          <cell r="W65">
            <v>12434.364719999998</v>
          </cell>
          <cell r="X65">
            <v>1</v>
          </cell>
          <cell r="Y65">
            <v>37257.000015770696</v>
          </cell>
          <cell r="Z65">
            <v>1</v>
          </cell>
          <cell r="AA65">
            <v>49691.364735770716</v>
          </cell>
          <cell r="AB65">
            <v>1</v>
          </cell>
          <cell r="AD65">
            <v>0</v>
          </cell>
          <cell r="AF65">
            <v>0</v>
          </cell>
          <cell r="AH65">
            <v>0</v>
          </cell>
          <cell r="AI65">
            <v>12434.364719999998</v>
          </cell>
          <cell r="AJ65">
            <v>1</v>
          </cell>
          <cell r="AK65">
            <v>37257.000015770696</v>
          </cell>
          <cell r="AL65">
            <v>1</v>
          </cell>
          <cell r="AM65">
            <v>49691.364735770716</v>
          </cell>
          <cell r="AN65">
            <v>1</v>
          </cell>
        </row>
        <row r="66">
          <cell r="B66" t="str">
            <v>OECD Development Centre</v>
          </cell>
          <cell r="C66" t="str">
            <v>ChannelCode</v>
          </cell>
          <cell r="D66" t="str">
            <v>47081</v>
          </cell>
          <cell r="F66">
            <v>0</v>
          </cell>
          <cell r="H66">
            <v>0</v>
          </cell>
          <cell r="J66">
            <v>0</v>
          </cell>
          <cell r="K66">
            <v>563.88539000000003</v>
          </cell>
          <cell r="L66">
            <v>1</v>
          </cell>
          <cell r="N66">
            <v>0</v>
          </cell>
          <cell r="O66">
            <v>563.88539000000003</v>
          </cell>
          <cell r="P66">
            <v>1</v>
          </cell>
          <cell r="Q66">
            <v>563.88539000000003</v>
          </cell>
          <cell r="R66">
            <v>1</v>
          </cell>
          <cell r="T66">
            <v>0</v>
          </cell>
          <cell r="U66">
            <v>563.88539000000003</v>
          </cell>
          <cell r="V66">
            <v>1</v>
          </cell>
          <cell r="W66">
            <v>17.236000000000001</v>
          </cell>
          <cell r="X66">
            <v>1</v>
          </cell>
          <cell r="Z66">
            <v>0</v>
          </cell>
          <cell r="AA66">
            <v>17.236000000000001</v>
          </cell>
          <cell r="AB66">
            <v>1</v>
          </cell>
          <cell r="AC66">
            <v>666.12117999999998</v>
          </cell>
          <cell r="AD66">
            <v>1</v>
          </cell>
          <cell r="AF66">
            <v>0</v>
          </cell>
          <cell r="AG66">
            <v>666.12117999999998</v>
          </cell>
          <cell r="AH66">
            <v>1</v>
          </cell>
          <cell r="AI66">
            <v>683.35717999999997</v>
          </cell>
          <cell r="AJ66">
            <v>1</v>
          </cell>
          <cell r="AL66">
            <v>0</v>
          </cell>
          <cell r="AM66">
            <v>683.35717999999997</v>
          </cell>
          <cell r="AN66">
            <v>1</v>
          </cell>
        </row>
        <row r="67">
          <cell r="B67" t="str">
            <v>Organisation for Economic Co-operation and Development (Contributions to special funds for Technical Co-operation Activities Only)</v>
          </cell>
          <cell r="C67" t="str">
            <v>ChannelCode</v>
          </cell>
          <cell r="D67" t="str">
            <v>47080</v>
          </cell>
          <cell r="E67">
            <v>4095.9392800000005</v>
          </cell>
          <cell r="F67">
            <v>1</v>
          </cell>
          <cell r="G67">
            <v>471.8189999999999</v>
          </cell>
          <cell r="H67">
            <v>1</v>
          </cell>
          <cell r="I67">
            <v>4567.7582799999991</v>
          </cell>
          <cell r="J67">
            <v>1</v>
          </cell>
          <cell r="L67">
            <v>0</v>
          </cell>
          <cell r="N67">
            <v>0</v>
          </cell>
          <cell r="P67">
            <v>0</v>
          </cell>
          <cell r="Q67">
            <v>4095.9392800000005</v>
          </cell>
          <cell r="R67">
            <v>1</v>
          </cell>
          <cell r="S67">
            <v>471.8189999999999</v>
          </cell>
          <cell r="T67">
            <v>1</v>
          </cell>
          <cell r="U67">
            <v>4567.7582799999991</v>
          </cell>
          <cell r="V67">
            <v>1</v>
          </cell>
          <cell r="W67">
            <v>3244.7910499999998</v>
          </cell>
          <cell r="X67">
            <v>1</v>
          </cell>
          <cell r="Y67">
            <v>213.27334999999999</v>
          </cell>
          <cell r="Z67">
            <v>1</v>
          </cell>
          <cell r="AA67">
            <v>3458.0644000000007</v>
          </cell>
          <cell r="AB67">
            <v>1</v>
          </cell>
          <cell r="AD67">
            <v>0</v>
          </cell>
          <cell r="AF67">
            <v>0</v>
          </cell>
          <cell r="AH67">
            <v>0</v>
          </cell>
          <cell r="AI67">
            <v>3244.7910499999998</v>
          </cell>
          <cell r="AJ67">
            <v>1</v>
          </cell>
          <cell r="AK67">
            <v>213.27334999999999</v>
          </cell>
          <cell r="AL67">
            <v>1</v>
          </cell>
          <cell r="AM67">
            <v>3458.0644000000007</v>
          </cell>
          <cell r="AN67">
            <v>1</v>
          </cell>
        </row>
        <row r="68">
          <cell r="B68" t="str">
            <v>Organisation of American States</v>
          </cell>
          <cell r="C68" t="str">
            <v>ChannelCode</v>
          </cell>
          <cell r="D68" t="str">
            <v>47079</v>
          </cell>
          <cell r="F68">
            <v>0</v>
          </cell>
          <cell r="G68">
            <v>1084.7592</v>
          </cell>
          <cell r="H68">
            <v>1</v>
          </cell>
          <cell r="I68">
            <v>1084.7592</v>
          </cell>
          <cell r="J68">
            <v>1</v>
          </cell>
          <cell r="L68">
            <v>0</v>
          </cell>
          <cell r="N68">
            <v>0</v>
          </cell>
          <cell r="P68">
            <v>0</v>
          </cell>
          <cell r="R68">
            <v>0</v>
          </cell>
          <cell r="S68">
            <v>1084.7592</v>
          </cell>
          <cell r="T68">
            <v>1</v>
          </cell>
          <cell r="U68">
            <v>1084.7592</v>
          </cell>
          <cell r="V68">
            <v>1</v>
          </cell>
          <cell r="X68">
            <v>0</v>
          </cell>
          <cell r="Y68">
            <v>51.274000000000001</v>
          </cell>
          <cell r="Z68">
            <v>1</v>
          </cell>
          <cell r="AA68">
            <v>51.274000000000001</v>
          </cell>
          <cell r="AB68">
            <v>1</v>
          </cell>
          <cell r="AD68">
            <v>0</v>
          </cell>
          <cell r="AF68">
            <v>0</v>
          </cell>
          <cell r="AH68">
            <v>0</v>
          </cell>
          <cell r="AJ68">
            <v>0</v>
          </cell>
          <cell r="AK68">
            <v>51.274000000000001</v>
          </cell>
          <cell r="AL68">
            <v>1</v>
          </cell>
          <cell r="AM68">
            <v>51.274000000000001</v>
          </cell>
          <cell r="AN68">
            <v>1</v>
          </cell>
        </row>
        <row r="69">
          <cell r="B69" t="str">
            <v>Organization for Security and Co-operation in Europe</v>
          </cell>
          <cell r="C69" t="str">
            <v>ChannelCode</v>
          </cell>
          <cell r="D69" t="str">
            <v>47131</v>
          </cell>
          <cell r="F69">
            <v>0</v>
          </cell>
          <cell r="G69">
            <v>426.42099999999999</v>
          </cell>
          <cell r="H69">
            <v>1</v>
          </cell>
          <cell r="I69">
            <v>426.42099999999999</v>
          </cell>
          <cell r="J69">
            <v>1</v>
          </cell>
          <cell r="L69">
            <v>0</v>
          </cell>
          <cell r="M69">
            <v>11593.484399999999</v>
          </cell>
          <cell r="N69">
            <v>1</v>
          </cell>
          <cell r="O69">
            <v>11593.484399999999</v>
          </cell>
          <cell r="P69">
            <v>1</v>
          </cell>
          <cell r="R69">
            <v>0</v>
          </cell>
          <cell r="S69">
            <v>12019.9054</v>
          </cell>
          <cell r="T69">
            <v>1</v>
          </cell>
          <cell r="U69">
            <v>12019.9054</v>
          </cell>
          <cell r="V69">
            <v>1</v>
          </cell>
          <cell r="X69">
            <v>0</v>
          </cell>
          <cell r="Y69">
            <v>4535.6389600000002</v>
          </cell>
          <cell r="Z69">
            <v>1</v>
          </cell>
          <cell r="AA69">
            <v>4535.6389600000002</v>
          </cell>
          <cell r="AB69">
            <v>1</v>
          </cell>
          <cell r="AD69">
            <v>0</v>
          </cell>
          <cell r="AE69">
            <v>9440.7440029999998</v>
          </cell>
          <cell r="AF69">
            <v>1</v>
          </cell>
          <cell r="AG69">
            <v>9440.7440029999998</v>
          </cell>
          <cell r="AH69">
            <v>1</v>
          </cell>
          <cell r="AJ69">
            <v>0</v>
          </cell>
          <cell r="AK69">
            <v>13976.382963</v>
          </cell>
          <cell r="AL69">
            <v>1</v>
          </cell>
          <cell r="AM69">
            <v>13976.382963</v>
          </cell>
          <cell r="AN69">
            <v>1</v>
          </cell>
        </row>
        <row r="70">
          <cell r="B70" t="str">
            <v>Other multilateral institution</v>
          </cell>
          <cell r="C70" t="str">
            <v>ChannelCode</v>
          </cell>
          <cell r="D70" t="str">
            <v>47000</v>
          </cell>
          <cell r="E70">
            <v>1032.2360000000001</v>
          </cell>
          <cell r="F70">
            <v>1</v>
          </cell>
          <cell r="G70">
            <v>483.40705000000003</v>
          </cell>
          <cell r="H70">
            <v>1</v>
          </cell>
          <cell r="I70">
            <v>1515.6430500000001</v>
          </cell>
          <cell r="J70">
            <v>1</v>
          </cell>
          <cell r="L70">
            <v>0</v>
          </cell>
          <cell r="N70">
            <v>0</v>
          </cell>
          <cell r="P70">
            <v>0</v>
          </cell>
          <cell r="Q70">
            <v>1032.2360000000001</v>
          </cell>
          <cell r="R70">
            <v>1</v>
          </cell>
          <cell r="S70">
            <v>483.40705000000003</v>
          </cell>
          <cell r="T70">
            <v>1</v>
          </cell>
          <cell r="U70">
            <v>1515.6430500000001</v>
          </cell>
          <cell r="V70">
            <v>1</v>
          </cell>
          <cell r="X70">
            <v>0</v>
          </cell>
          <cell r="Y70">
            <v>501.60064</v>
          </cell>
          <cell r="Z70">
            <v>1</v>
          </cell>
          <cell r="AA70">
            <v>501.60064</v>
          </cell>
          <cell r="AB70">
            <v>1</v>
          </cell>
          <cell r="AD70">
            <v>0</v>
          </cell>
          <cell r="AF70">
            <v>0</v>
          </cell>
          <cell r="AH70">
            <v>0</v>
          </cell>
          <cell r="AJ70">
            <v>0</v>
          </cell>
          <cell r="AK70">
            <v>501.60064</v>
          </cell>
          <cell r="AL70">
            <v>1</v>
          </cell>
          <cell r="AM70">
            <v>501.60064</v>
          </cell>
          <cell r="AN70">
            <v>1</v>
          </cell>
        </row>
        <row r="71">
          <cell r="B71" t="str">
            <v>Pacific Regional Environment Programme</v>
          </cell>
          <cell r="C71" t="str">
            <v>ChannelCode</v>
          </cell>
          <cell r="D71" t="str">
            <v>47097</v>
          </cell>
          <cell r="F71">
            <v>0</v>
          </cell>
          <cell r="H71">
            <v>0</v>
          </cell>
          <cell r="J71">
            <v>0</v>
          </cell>
          <cell r="L71">
            <v>0</v>
          </cell>
          <cell r="N71">
            <v>0</v>
          </cell>
          <cell r="P71">
            <v>0</v>
          </cell>
          <cell r="R71">
            <v>0</v>
          </cell>
          <cell r="T71">
            <v>0</v>
          </cell>
          <cell r="V71">
            <v>0</v>
          </cell>
          <cell r="X71">
            <v>0</v>
          </cell>
          <cell r="Z71">
            <v>0</v>
          </cell>
          <cell r="AB71">
            <v>0</v>
          </cell>
          <cell r="AD71">
            <v>0</v>
          </cell>
          <cell r="AE71">
            <v>112.66731</v>
          </cell>
          <cell r="AF71">
            <v>1</v>
          </cell>
          <cell r="AG71">
            <v>112.66731</v>
          </cell>
          <cell r="AH71">
            <v>1</v>
          </cell>
          <cell r="AJ71">
            <v>0</v>
          </cell>
          <cell r="AK71">
            <v>112.66731</v>
          </cell>
          <cell r="AL71">
            <v>1</v>
          </cell>
          <cell r="AM71">
            <v>112.66731</v>
          </cell>
          <cell r="AN71">
            <v>1</v>
          </cell>
        </row>
        <row r="72">
          <cell r="B72" t="str">
            <v>Private Infrastructure Development Group</v>
          </cell>
          <cell r="C72" t="str">
            <v>ChannelCode</v>
          </cell>
          <cell r="D72" t="str">
            <v>47086</v>
          </cell>
          <cell r="E72">
            <v>3500</v>
          </cell>
          <cell r="F72">
            <v>1</v>
          </cell>
          <cell r="H72">
            <v>0</v>
          </cell>
          <cell r="I72">
            <v>3500</v>
          </cell>
          <cell r="J72">
            <v>1</v>
          </cell>
          <cell r="K72">
            <v>31485</v>
          </cell>
          <cell r="L72">
            <v>1</v>
          </cell>
          <cell r="N72">
            <v>0</v>
          </cell>
          <cell r="O72">
            <v>31485</v>
          </cell>
          <cell r="P72">
            <v>1</v>
          </cell>
          <cell r="Q72">
            <v>34984.999999999993</v>
          </cell>
          <cell r="R72">
            <v>1</v>
          </cell>
          <cell r="T72">
            <v>0</v>
          </cell>
          <cell r="U72">
            <v>34984.999999999993</v>
          </cell>
          <cell r="V72">
            <v>1</v>
          </cell>
          <cell r="W72">
            <v>2355</v>
          </cell>
          <cell r="X72">
            <v>1</v>
          </cell>
          <cell r="Z72">
            <v>0</v>
          </cell>
          <cell r="AA72">
            <v>2355</v>
          </cell>
          <cell r="AB72">
            <v>1</v>
          </cell>
          <cell r="AC72">
            <v>53385.721000000005</v>
          </cell>
          <cell r="AD72">
            <v>1</v>
          </cell>
          <cell r="AF72">
            <v>0</v>
          </cell>
          <cell r="AG72">
            <v>53385.721000000005</v>
          </cell>
          <cell r="AH72">
            <v>1</v>
          </cell>
          <cell r="AI72">
            <v>55740.721000000005</v>
          </cell>
          <cell r="AJ72">
            <v>1</v>
          </cell>
          <cell r="AL72">
            <v>0</v>
          </cell>
          <cell r="AM72">
            <v>55740.721000000005</v>
          </cell>
          <cell r="AN72">
            <v>1</v>
          </cell>
        </row>
        <row r="73">
          <cell r="B73" t="str">
            <v>Regional Development Bank</v>
          </cell>
          <cell r="C73" t="str">
            <v>ChannelCode</v>
          </cell>
          <cell r="D73" t="str">
            <v>46000</v>
          </cell>
          <cell r="F73">
            <v>0</v>
          </cell>
          <cell r="G73">
            <v>30400</v>
          </cell>
          <cell r="H73">
            <v>1</v>
          </cell>
          <cell r="I73">
            <v>30400</v>
          </cell>
          <cell r="J73">
            <v>1</v>
          </cell>
          <cell r="L73">
            <v>0</v>
          </cell>
          <cell r="N73">
            <v>0</v>
          </cell>
          <cell r="P73">
            <v>0</v>
          </cell>
          <cell r="R73">
            <v>0</v>
          </cell>
          <cell r="S73">
            <v>30400</v>
          </cell>
          <cell r="T73">
            <v>1</v>
          </cell>
          <cell r="U73">
            <v>30400</v>
          </cell>
          <cell r="V73">
            <v>1</v>
          </cell>
          <cell r="W73">
            <v>1200</v>
          </cell>
          <cell r="X73">
            <v>1</v>
          </cell>
          <cell r="Z73">
            <v>0</v>
          </cell>
          <cell r="AA73">
            <v>1200</v>
          </cell>
          <cell r="AB73">
            <v>1</v>
          </cell>
          <cell r="AD73">
            <v>0</v>
          </cell>
          <cell r="AF73">
            <v>0</v>
          </cell>
          <cell r="AH73">
            <v>0</v>
          </cell>
          <cell r="AI73">
            <v>1200</v>
          </cell>
          <cell r="AJ73">
            <v>1</v>
          </cell>
          <cell r="AL73">
            <v>0</v>
          </cell>
          <cell r="AM73">
            <v>1200</v>
          </cell>
          <cell r="AN73">
            <v>1</v>
          </cell>
        </row>
        <row r="74">
          <cell r="B74" t="str">
            <v>Southern African Development Community</v>
          </cell>
          <cell r="C74" t="str">
            <v>ChannelCode</v>
          </cell>
          <cell r="D74" t="str">
            <v>47089</v>
          </cell>
          <cell r="E74">
            <v>122.988</v>
          </cell>
          <cell r="F74">
            <v>1</v>
          </cell>
          <cell r="H74">
            <v>0</v>
          </cell>
          <cell r="I74">
            <v>122.988</v>
          </cell>
          <cell r="J74">
            <v>1</v>
          </cell>
          <cell r="L74">
            <v>0</v>
          </cell>
          <cell r="N74">
            <v>0</v>
          </cell>
          <cell r="P74">
            <v>0</v>
          </cell>
          <cell r="Q74">
            <v>122.988</v>
          </cell>
          <cell r="R74">
            <v>1</v>
          </cell>
          <cell r="T74">
            <v>0</v>
          </cell>
          <cell r="U74">
            <v>122.988</v>
          </cell>
          <cell r="V74">
            <v>1</v>
          </cell>
          <cell r="W74">
            <v>389.83699999999999</v>
          </cell>
          <cell r="X74">
            <v>1</v>
          </cell>
          <cell r="Z74">
            <v>0</v>
          </cell>
          <cell r="AA74">
            <v>389.83699999999999</v>
          </cell>
          <cell r="AB74">
            <v>1</v>
          </cell>
          <cell r="AD74">
            <v>0</v>
          </cell>
          <cell r="AF74">
            <v>0</v>
          </cell>
          <cell r="AH74">
            <v>0</v>
          </cell>
          <cell r="AI74">
            <v>389.83699999999999</v>
          </cell>
          <cell r="AJ74">
            <v>1</v>
          </cell>
          <cell r="AL74">
            <v>0</v>
          </cell>
          <cell r="AM74">
            <v>389.83699999999999</v>
          </cell>
          <cell r="AN74">
            <v>1</v>
          </cell>
        </row>
        <row r="75">
          <cell r="B75" t="str">
            <v>Strategic Climate Fund</v>
          </cell>
          <cell r="C75" t="str">
            <v>ChannelCode</v>
          </cell>
          <cell r="D75" t="str">
            <v>47135</v>
          </cell>
          <cell r="F75">
            <v>0</v>
          </cell>
          <cell r="H75">
            <v>0</v>
          </cell>
          <cell r="J75">
            <v>0</v>
          </cell>
          <cell r="K75">
            <v>71975</v>
          </cell>
          <cell r="L75">
            <v>1</v>
          </cell>
          <cell r="N75">
            <v>0</v>
          </cell>
          <cell r="O75">
            <v>71975</v>
          </cell>
          <cell r="P75">
            <v>1</v>
          </cell>
          <cell r="Q75">
            <v>71975</v>
          </cell>
          <cell r="R75">
            <v>1</v>
          </cell>
          <cell r="T75">
            <v>0</v>
          </cell>
          <cell r="U75">
            <v>71975</v>
          </cell>
          <cell r="V75">
            <v>1</v>
          </cell>
          <cell r="X75">
            <v>0</v>
          </cell>
          <cell r="Z75">
            <v>0</v>
          </cell>
          <cell r="AB75">
            <v>0</v>
          </cell>
          <cell r="AD75">
            <v>0</v>
          </cell>
          <cell r="AF75">
            <v>0</v>
          </cell>
          <cell r="AH75">
            <v>0</v>
          </cell>
          <cell r="AJ75">
            <v>0</v>
          </cell>
          <cell r="AL75">
            <v>0</v>
          </cell>
          <cell r="AN75">
            <v>0</v>
          </cell>
        </row>
        <row r="76">
          <cell r="B76" t="str">
            <v>United Nations</v>
          </cell>
          <cell r="C76" t="str">
            <v>ChannelCode</v>
          </cell>
          <cell r="D76" t="str">
            <v>41305</v>
          </cell>
          <cell r="F76">
            <v>0</v>
          </cell>
          <cell r="G76">
            <v>2703.357</v>
          </cell>
          <cell r="H76">
            <v>1</v>
          </cell>
          <cell r="I76">
            <v>2703.357</v>
          </cell>
          <cell r="J76">
            <v>1</v>
          </cell>
          <cell r="L76">
            <v>0</v>
          </cell>
          <cell r="M76">
            <v>17880.404259999999</v>
          </cell>
          <cell r="N76">
            <v>1</v>
          </cell>
          <cell r="O76">
            <v>17880.404259999999</v>
          </cell>
          <cell r="P76">
            <v>1</v>
          </cell>
          <cell r="R76">
            <v>0</v>
          </cell>
          <cell r="S76">
            <v>20583.761259999999</v>
          </cell>
          <cell r="T76">
            <v>1</v>
          </cell>
          <cell r="U76">
            <v>20583.761259999999</v>
          </cell>
          <cell r="V76">
            <v>1</v>
          </cell>
          <cell r="X76">
            <v>0</v>
          </cell>
          <cell r="Y76">
            <v>38.471269999999997</v>
          </cell>
          <cell r="Z76">
            <v>1</v>
          </cell>
          <cell r="AA76">
            <v>38.471269999999997</v>
          </cell>
          <cell r="AB76">
            <v>1</v>
          </cell>
          <cell r="AD76">
            <v>0</v>
          </cell>
          <cell r="AE76">
            <v>13358.297</v>
          </cell>
          <cell r="AF76">
            <v>1</v>
          </cell>
          <cell r="AG76">
            <v>13358.297</v>
          </cell>
          <cell r="AH76">
            <v>1</v>
          </cell>
          <cell r="AJ76">
            <v>0</v>
          </cell>
          <cell r="AK76">
            <v>13396.76827</v>
          </cell>
          <cell r="AL76">
            <v>1</v>
          </cell>
          <cell r="AM76">
            <v>13396.76827</v>
          </cell>
          <cell r="AN76">
            <v>1</v>
          </cell>
        </row>
        <row r="77">
          <cell r="B77" t="str">
            <v>United Nations agency, fund or commission (UN)</v>
          </cell>
          <cell r="C77" t="str">
            <v>ChannelCode</v>
          </cell>
          <cell r="D77" t="str">
            <v>41000</v>
          </cell>
          <cell r="E77">
            <v>81411.917600000001</v>
          </cell>
          <cell r="F77">
            <v>1</v>
          </cell>
          <cell r="G77">
            <v>8258.5032740000006</v>
          </cell>
          <cell r="H77">
            <v>1</v>
          </cell>
          <cell r="I77">
            <v>89670.420873999989</v>
          </cell>
          <cell r="J77">
            <v>1</v>
          </cell>
          <cell r="L77">
            <v>0</v>
          </cell>
          <cell r="N77">
            <v>0</v>
          </cell>
          <cell r="P77">
            <v>0</v>
          </cell>
          <cell r="Q77">
            <v>81411.917600000001</v>
          </cell>
          <cell r="R77">
            <v>1</v>
          </cell>
          <cell r="S77">
            <v>8258.5032740000006</v>
          </cell>
          <cell r="T77">
            <v>1</v>
          </cell>
          <cell r="U77">
            <v>89670.420873999989</v>
          </cell>
          <cell r="V77">
            <v>1</v>
          </cell>
          <cell r="W77">
            <v>76207.480779999998</v>
          </cell>
          <cell r="X77">
            <v>1</v>
          </cell>
          <cell r="Y77">
            <v>20021.180760000007</v>
          </cell>
          <cell r="Z77">
            <v>1</v>
          </cell>
          <cell r="AA77">
            <v>96228.661539999957</v>
          </cell>
          <cell r="AB77">
            <v>1</v>
          </cell>
          <cell r="AD77">
            <v>0</v>
          </cell>
          <cell r="AF77">
            <v>0</v>
          </cell>
          <cell r="AH77">
            <v>0</v>
          </cell>
          <cell r="AI77">
            <v>76207.480779999998</v>
          </cell>
          <cell r="AJ77">
            <v>1</v>
          </cell>
          <cell r="AK77">
            <v>20021.180760000007</v>
          </cell>
          <cell r="AL77">
            <v>1</v>
          </cell>
          <cell r="AM77">
            <v>96228.661539999957</v>
          </cell>
          <cell r="AN77">
            <v>1</v>
          </cell>
        </row>
        <row r="78">
          <cell r="B78" t="str">
            <v>United Nations Children’s Fund</v>
          </cell>
          <cell r="C78" t="str">
            <v>ChannelCode</v>
          </cell>
          <cell r="D78" t="str">
            <v>41122</v>
          </cell>
          <cell r="E78">
            <v>275168.32228000002</v>
          </cell>
          <cell r="F78">
            <v>1</v>
          </cell>
          <cell r="G78">
            <v>12423.501</v>
          </cell>
          <cell r="H78">
            <v>1</v>
          </cell>
          <cell r="I78">
            <v>287591.82328000001</v>
          </cell>
          <cell r="J78">
            <v>1</v>
          </cell>
          <cell r="K78">
            <v>48000</v>
          </cell>
          <cell r="L78">
            <v>1</v>
          </cell>
          <cell r="N78">
            <v>0</v>
          </cell>
          <cell r="O78">
            <v>48000</v>
          </cell>
          <cell r="P78">
            <v>1</v>
          </cell>
          <cell r="Q78">
            <v>323168.32227999996</v>
          </cell>
          <cell r="R78">
            <v>1</v>
          </cell>
          <cell r="S78">
            <v>12423.501</v>
          </cell>
          <cell r="T78">
            <v>1</v>
          </cell>
          <cell r="U78">
            <v>335591.82328000001</v>
          </cell>
          <cell r="V78">
            <v>1</v>
          </cell>
          <cell r="W78">
            <v>343564.08798000007</v>
          </cell>
          <cell r="X78">
            <v>1</v>
          </cell>
          <cell r="Y78">
            <v>10409.120999999999</v>
          </cell>
          <cell r="Z78">
            <v>1</v>
          </cell>
          <cell r="AA78">
            <v>353973.20898000005</v>
          </cell>
          <cell r="AB78">
            <v>1</v>
          </cell>
          <cell r="AC78">
            <v>48000</v>
          </cell>
          <cell r="AD78">
            <v>1</v>
          </cell>
          <cell r="AF78">
            <v>0</v>
          </cell>
          <cell r="AG78">
            <v>48000</v>
          </cell>
          <cell r="AH78">
            <v>1</v>
          </cell>
          <cell r="AI78">
            <v>391564.08798000013</v>
          </cell>
          <cell r="AJ78">
            <v>1</v>
          </cell>
          <cell r="AK78">
            <v>10409.120999999999</v>
          </cell>
          <cell r="AL78">
            <v>1</v>
          </cell>
          <cell r="AM78">
            <v>401973.20898000023</v>
          </cell>
          <cell r="AN78">
            <v>1</v>
          </cell>
        </row>
        <row r="79">
          <cell r="B79" t="str">
            <v>United Nations Department of Peacekeeping Operations</v>
          </cell>
          <cell r="C79" t="str">
            <v>ChannelCode</v>
          </cell>
          <cell r="D79" t="str">
            <v>41310</v>
          </cell>
          <cell r="F79">
            <v>0</v>
          </cell>
          <cell r="G79">
            <v>2480.06304</v>
          </cell>
          <cell r="H79">
            <v>1</v>
          </cell>
          <cell r="I79">
            <v>2480.06304</v>
          </cell>
          <cell r="J79">
            <v>1</v>
          </cell>
          <cell r="L79">
            <v>0</v>
          </cell>
          <cell r="M79">
            <v>19058.027000000002</v>
          </cell>
          <cell r="N79">
            <v>1</v>
          </cell>
          <cell r="O79">
            <v>19058.027000000002</v>
          </cell>
          <cell r="P79">
            <v>1</v>
          </cell>
          <cell r="R79">
            <v>0</v>
          </cell>
          <cell r="S79">
            <v>21538.090039999999</v>
          </cell>
          <cell r="T79">
            <v>1</v>
          </cell>
          <cell r="U79">
            <v>21538.090039999999</v>
          </cell>
          <cell r="V79">
            <v>1</v>
          </cell>
          <cell r="X79">
            <v>0</v>
          </cell>
          <cell r="Y79">
            <v>3064.7060000000001</v>
          </cell>
          <cell r="Z79">
            <v>1</v>
          </cell>
          <cell r="AA79">
            <v>3064.7060000000001</v>
          </cell>
          <cell r="AB79">
            <v>1</v>
          </cell>
          <cell r="AD79">
            <v>0</v>
          </cell>
          <cell r="AE79">
            <v>50853.943999999996</v>
          </cell>
          <cell r="AF79">
            <v>1</v>
          </cell>
          <cell r="AG79">
            <v>50853.943999999996</v>
          </cell>
          <cell r="AH79">
            <v>1</v>
          </cell>
          <cell r="AJ79">
            <v>0</v>
          </cell>
          <cell r="AK79">
            <v>53918.649999999994</v>
          </cell>
          <cell r="AL79">
            <v>1</v>
          </cell>
          <cell r="AM79">
            <v>53918.649999999994</v>
          </cell>
          <cell r="AN79">
            <v>1</v>
          </cell>
        </row>
        <row r="80">
          <cell r="B80" t="str">
            <v>United Nations Department of Political Affairs, Trust Fund in Support of Political Affairs</v>
          </cell>
          <cell r="C80" t="str">
            <v>ChannelCode</v>
          </cell>
          <cell r="D80" t="str">
            <v>41148</v>
          </cell>
          <cell r="E80">
            <v>15701.098679999999</v>
          </cell>
          <cell r="F80">
            <v>1</v>
          </cell>
          <cell r="H80">
            <v>0</v>
          </cell>
          <cell r="I80">
            <v>15701.098679999999</v>
          </cell>
          <cell r="J80">
            <v>1</v>
          </cell>
          <cell r="L80">
            <v>0</v>
          </cell>
          <cell r="N80">
            <v>0</v>
          </cell>
          <cell r="P80">
            <v>0</v>
          </cell>
          <cell r="Q80">
            <v>15701.098679999999</v>
          </cell>
          <cell r="R80">
            <v>1</v>
          </cell>
          <cell r="T80">
            <v>0</v>
          </cell>
          <cell r="U80">
            <v>15701.098679999999</v>
          </cell>
          <cell r="V80">
            <v>1</v>
          </cell>
          <cell r="W80">
            <v>14482.563929999998</v>
          </cell>
          <cell r="X80">
            <v>1</v>
          </cell>
          <cell r="Y80">
            <v>941</v>
          </cell>
          <cell r="Z80">
            <v>1</v>
          </cell>
          <cell r="AA80">
            <v>15423.56393</v>
          </cell>
          <cell r="AB80">
            <v>1</v>
          </cell>
          <cell r="AD80">
            <v>0</v>
          </cell>
          <cell r="AE80">
            <v>2800</v>
          </cell>
          <cell r="AF80">
            <v>1</v>
          </cell>
          <cell r="AG80">
            <v>2800</v>
          </cell>
          <cell r="AH80">
            <v>1</v>
          </cell>
          <cell r="AI80">
            <v>14482.563929999998</v>
          </cell>
          <cell r="AJ80">
            <v>1</v>
          </cell>
          <cell r="AK80">
            <v>3741</v>
          </cell>
          <cell r="AL80">
            <v>1</v>
          </cell>
          <cell r="AM80">
            <v>18223.56393</v>
          </cell>
          <cell r="AN80">
            <v>1</v>
          </cell>
        </row>
        <row r="81">
          <cell r="B81" t="str">
            <v>United Nations Development Programme</v>
          </cell>
          <cell r="C81" t="str">
            <v>ChannelCode</v>
          </cell>
          <cell r="D81" t="str">
            <v>41114</v>
          </cell>
          <cell r="E81">
            <v>143533.49353000007</v>
          </cell>
          <cell r="F81">
            <v>1</v>
          </cell>
          <cell r="G81">
            <v>73931.168960999988</v>
          </cell>
          <cell r="H81">
            <v>1</v>
          </cell>
          <cell r="I81">
            <v>217464.66249099991</v>
          </cell>
          <cell r="J81">
            <v>1</v>
          </cell>
          <cell r="K81">
            <v>55000</v>
          </cell>
          <cell r="L81">
            <v>1</v>
          </cell>
          <cell r="N81">
            <v>0</v>
          </cell>
          <cell r="O81">
            <v>55000</v>
          </cell>
          <cell r="P81">
            <v>1</v>
          </cell>
          <cell r="Q81">
            <v>198533.49353000004</v>
          </cell>
          <cell r="R81">
            <v>1</v>
          </cell>
          <cell r="S81">
            <v>73931.168960999988</v>
          </cell>
          <cell r="T81">
            <v>1</v>
          </cell>
          <cell r="U81">
            <v>272464.66249099997</v>
          </cell>
          <cell r="V81">
            <v>1</v>
          </cell>
          <cell r="W81">
            <v>127994.83514000001</v>
          </cell>
          <cell r="X81">
            <v>1</v>
          </cell>
          <cell r="Y81">
            <v>75466.861699999994</v>
          </cell>
          <cell r="Z81">
            <v>1</v>
          </cell>
          <cell r="AA81">
            <v>203461.6968399999</v>
          </cell>
          <cell r="AB81">
            <v>1</v>
          </cell>
          <cell r="AC81">
            <v>55000</v>
          </cell>
          <cell r="AD81">
            <v>1</v>
          </cell>
          <cell r="AF81">
            <v>0</v>
          </cell>
          <cell r="AG81">
            <v>55000</v>
          </cell>
          <cell r="AH81">
            <v>1</v>
          </cell>
          <cell r="AI81">
            <v>182994.83514000001</v>
          </cell>
          <cell r="AJ81">
            <v>1</v>
          </cell>
          <cell r="AK81">
            <v>75466.861699999994</v>
          </cell>
          <cell r="AL81">
            <v>1</v>
          </cell>
          <cell r="AM81">
            <v>258461.69683999993</v>
          </cell>
          <cell r="AN81">
            <v>1</v>
          </cell>
        </row>
        <row r="82">
          <cell r="B82" t="str">
            <v>United Nations Economic Commission for Europe (extrabudgetary contributions only)</v>
          </cell>
          <cell r="C82" t="str">
            <v>ChannelCode</v>
          </cell>
          <cell r="D82" t="str">
            <v>41314</v>
          </cell>
          <cell r="E82">
            <v>2553</v>
          </cell>
          <cell r="F82">
            <v>1</v>
          </cell>
          <cell r="G82">
            <v>26.228300000000001</v>
          </cell>
          <cell r="H82">
            <v>1</v>
          </cell>
          <cell r="I82">
            <v>2579.2282999999998</v>
          </cell>
          <cell r="J82">
            <v>1</v>
          </cell>
          <cell r="L82">
            <v>0</v>
          </cell>
          <cell r="M82">
            <v>322.10393199999999</v>
          </cell>
          <cell r="N82">
            <v>1</v>
          </cell>
          <cell r="O82">
            <v>322.10393199999999</v>
          </cell>
          <cell r="P82">
            <v>1</v>
          </cell>
          <cell r="Q82">
            <v>2553</v>
          </cell>
          <cell r="R82">
            <v>1</v>
          </cell>
          <cell r="S82">
            <v>348.33223199999998</v>
          </cell>
          <cell r="T82">
            <v>1</v>
          </cell>
          <cell r="U82">
            <v>2901.3322319999997</v>
          </cell>
          <cell r="V82">
            <v>1</v>
          </cell>
          <cell r="W82">
            <v>1994.4046499999999</v>
          </cell>
          <cell r="X82">
            <v>1</v>
          </cell>
          <cell r="Z82">
            <v>0</v>
          </cell>
          <cell r="AA82">
            <v>1994.4046499999999</v>
          </cell>
          <cell r="AB82">
            <v>1</v>
          </cell>
          <cell r="AD82">
            <v>0</v>
          </cell>
          <cell r="AF82">
            <v>0</v>
          </cell>
          <cell r="AH82">
            <v>0</v>
          </cell>
          <cell r="AI82">
            <v>1994.4046499999999</v>
          </cell>
          <cell r="AJ82">
            <v>1</v>
          </cell>
          <cell r="AL82">
            <v>0</v>
          </cell>
          <cell r="AM82">
            <v>1994.4046499999999</v>
          </cell>
          <cell r="AN82">
            <v>1</v>
          </cell>
        </row>
        <row r="83">
          <cell r="B83" t="str">
            <v>United Nations Educational, Scientific and Cultural Organisation</v>
          </cell>
          <cell r="C83" t="str">
            <v>ChannelCode</v>
          </cell>
          <cell r="D83" t="str">
            <v>41304</v>
          </cell>
          <cell r="E83">
            <v>2173.2887099999998</v>
          </cell>
          <cell r="F83">
            <v>1</v>
          </cell>
          <cell r="H83">
            <v>0</v>
          </cell>
          <cell r="I83">
            <v>2173.2887099999998</v>
          </cell>
          <cell r="J83">
            <v>1</v>
          </cell>
          <cell r="L83">
            <v>0</v>
          </cell>
          <cell r="N83">
            <v>0</v>
          </cell>
          <cell r="P83">
            <v>0</v>
          </cell>
          <cell r="Q83">
            <v>2173.2887099999998</v>
          </cell>
          <cell r="R83">
            <v>1</v>
          </cell>
          <cell r="T83">
            <v>0</v>
          </cell>
          <cell r="U83">
            <v>2173.2887099999998</v>
          </cell>
          <cell r="V83">
            <v>1</v>
          </cell>
          <cell r="W83">
            <v>1500</v>
          </cell>
          <cell r="X83">
            <v>1</v>
          </cell>
          <cell r="Z83">
            <v>0</v>
          </cell>
          <cell r="AA83">
            <v>1500</v>
          </cell>
          <cell r="AB83">
            <v>1</v>
          </cell>
          <cell r="AC83">
            <v>5610.5354639999996</v>
          </cell>
          <cell r="AD83">
            <v>1</v>
          </cell>
          <cell r="AF83">
            <v>0</v>
          </cell>
          <cell r="AG83">
            <v>5610.5354639999996</v>
          </cell>
          <cell r="AH83">
            <v>1</v>
          </cell>
          <cell r="AI83">
            <v>7110.5354640000005</v>
          </cell>
          <cell r="AJ83">
            <v>1</v>
          </cell>
          <cell r="AL83">
            <v>0</v>
          </cell>
          <cell r="AM83">
            <v>7110.5354640000005</v>
          </cell>
          <cell r="AN83">
            <v>1</v>
          </cell>
        </row>
        <row r="84">
          <cell r="B84" t="str">
            <v>United Nations Entity for Gender Equality and the Empowerment of Women</v>
          </cell>
          <cell r="C84" t="str">
            <v>ChannelCode</v>
          </cell>
          <cell r="D84" t="str">
            <v>41146</v>
          </cell>
          <cell r="E84">
            <v>4162.3590100000001</v>
          </cell>
          <cell r="F84">
            <v>1</v>
          </cell>
          <cell r="G84">
            <v>30</v>
          </cell>
          <cell r="H84">
            <v>1</v>
          </cell>
          <cell r="I84">
            <v>4192.3590100000001</v>
          </cell>
          <cell r="J84">
            <v>1</v>
          </cell>
          <cell r="K84">
            <v>12500</v>
          </cell>
          <cell r="L84">
            <v>1</v>
          </cell>
          <cell r="N84">
            <v>0</v>
          </cell>
          <cell r="O84">
            <v>12500</v>
          </cell>
          <cell r="P84">
            <v>1</v>
          </cell>
          <cell r="Q84">
            <v>16662.35901</v>
          </cell>
          <cell r="R84">
            <v>1</v>
          </cell>
          <cell r="S84">
            <v>30</v>
          </cell>
          <cell r="T84">
            <v>1</v>
          </cell>
          <cell r="U84">
            <v>16692.35901</v>
          </cell>
          <cell r="V84">
            <v>1</v>
          </cell>
          <cell r="W84">
            <v>6770.902</v>
          </cell>
          <cell r="X84">
            <v>1</v>
          </cell>
          <cell r="Y84">
            <v>1536.5260000000001</v>
          </cell>
          <cell r="Z84">
            <v>1</v>
          </cell>
          <cell r="AA84">
            <v>8307.4279999999981</v>
          </cell>
          <cell r="AB84">
            <v>1</v>
          </cell>
          <cell r="AC84">
            <v>12500</v>
          </cell>
          <cell r="AD84">
            <v>1</v>
          </cell>
          <cell r="AF84">
            <v>0</v>
          </cell>
          <cell r="AG84">
            <v>12500</v>
          </cell>
          <cell r="AH84">
            <v>1</v>
          </cell>
          <cell r="AI84">
            <v>19270.902000000002</v>
          </cell>
          <cell r="AJ84">
            <v>1</v>
          </cell>
          <cell r="AK84">
            <v>1536.5260000000001</v>
          </cell>
          <cell r="AL84">
            <v>1</v>
          </cell>
          <cell r="AM84">
            <v>20807.428</v>
          </cell>
          <cell r="AN84">
            <v>1</v>
          </cell>
        </row>
        <row r="85">
          <cell r="B85" t="str">
            <v>United Nations Environment Programme</v>
          </cell>
          <cell r="C85" t="str">
            <v>ChannelCode</v>
          </cell>
          <cell r="D85" t="str">
            <v>41116</v>
          </cell>
          <cell r="E85">
            <v>1163.1949999999999</v>
          </cell>
          <cell r="F85">
            <v>1</v>
          </cell>
          <cell r="G85">
            <v>1060.53559</v>
          </cell>
          <cell r="H85">
            <v>1</v>
          </cell>
          <cell r="I85">
            <v>2223.7305900000001</v>
          </cell>
          <cell r="J85">
            <v>1</v>
          </cell>
          <cell r="L85">
            <v>0</v>
          </cell>
          <cell r="M85">
            <v>628.40477999999996</v>
          </cell>
          <cell r="N85">
            <v>1</v>
          </cell>
          <cell r="O85">
            <v>628.40477999999996</v>
          </cell>
          <cell r="P85">
            <v>1</v>
          </cell>
          <cell r="Q85">
            <v>1163.1949999999999</v>
          </cell>
          <cell r="R85">
            <v>1</v>
          </cell>
          <cell r="S85">
            <v>1688.9403700000003</v>
          </cell>
          <cell r="T85">
            <v>1</v>
          </cell>
          <cell r="U85">
            <v>2852.13537</v>
          </cell>
          <cell r="V85">
            <v>1</v>
          </cell>
          <cell r="W85">
            <v>4569.8999999999996</v>
          </cell>
          <cell r="X85">
            <v>1</v>
          </cell>
          <cell r="Y85">
            <v>271.78582</v>
          </cell>
          <cell r="Z85">
            <v>1</v>
          </cell>
          <cell r="AA85">
            <v>4841.6858199999997</v>
          </cell>
          <cell r="AB85">
            <v>1</v>
          </cell>
          <cell r="AD85">
            <v>0</v>
          </cell>
          <cell r="AE85">
            <v>8892.8155699999988</v>
          </cell>
          <cell r="AF85">
            <v>1</v>
          </cell>
          <cell r="AG85">
            <v>8892.8155699999988</v>
          </cell>
          <cell r="AH85">
            <v>1</v>
          </cell>
          <cell r="AI85">
            <v>4569.8999999999996</v>
          </cell>
          <cell r="AJ85">
            <v>1</v>
          </cell>
          <cell r="AK85">
            <v>9164.6013899999998</v>
          </cell>
          <cell r="AL85">
            <v>1</v>
          </cell>
          <cell r="AM85">
            <v>13734.501390000001</v>
          </cell>
          <cell r="AN85">
            <v>1</v>
          </cell>
        </row>
        <row r="86">
          <cell r="B86" t="str">
            <v>United Nations Framework Convention on Climate Change</v>
          </cell>
          <cell r="C86" t="str">
            <v>ChannelCode</v>
          </cell>
          <cell r="D86" t="str">
            <v>41316</v>
          </cell>
          <cell r="F86">
            <v>0</v>
          </cell>
          <cell r="H86">
            <v>0</v>
          </cell>
          <cell r="J86">
            <v>0</v>
          </cell>
          <cell r="L86">
            <v>0</v>
          </cell>
          <cell r="M86">
            <v>628.577001</v>
          </cell>
          <cell r="N86">
            <v>1</v>
          </cell>
          <cell r="O86">
            <v>628.577001</v>
          </cell>
          <cell r="P86">
            <v>1</v>
          </cell>
          <cell r="R86">
            <v>0</v>
          </cell>
          <cell r="S86">
            <v>628.577001</v>
          </cell>
          <cell r="T86">
            <v>1</v>
          </cell>
          <cell r="U86">
            <v>628.577001</v>
          </cell>
          <cell r="V86">
            <v>1</v>
          </cell>
          <cell r="X86">
            <v>0</v>
          </cell>
          <cell r="Y86">
            <v>1000</v>
          </cell>
          <cell r="Z86">
            <v>1</v>
          </cell>
          <cell r="AA86">
            <v>1000</v>
          </cell>
          <cell r="AB86">
            <v>1</v>
          </cell>
          <cell r="AD86">
            <v>0</v>
          </cell>
          <cell r="AE86">
            <v>687.78399999999999</v>
          </cell>
          <cell r="AF86">
            <v>1</v>
          </cell>
          <cell r="AG86">
            <v>687.78399999999999</v>
          </cell>
          <cell r="AH86">
            <v>1</v>
          </cell>
          <cell r="AJ86">
            <v>0</v>
          </cell>
          <cell r="AK86">
            <v>1687.7840000000001</v>
          </cell>
          <cell r="AL86">
            <v>1</v>
          </cell>
          <cell r="AM86">
            <v>1687.7840000000001</v>
          </cell>
          <cell r="AN86">
            <v>1</v>
          </cell>
        </row>
        <row r="87">
          <cell r="B87" t="str">
            <v>United Nations High Commissioner for Human Rights (extrabudgetary contributions only)</v>
          </cell>
          <cell r="C87" t="str">
            <v>ChannelCode</v>
          </cell>
          <cell r="D87" t="str">
            <v>41313</v>
          </cell>
          <cell r="E87">
            <v>735.32</v>
          </cell>
          <cell r="F87">
            <v>1</v>
          </cell>
          <cell r="G87">
            <v>549</v>
          </cell>
          <cell r="H87">
            <v>1</v>
          </cell>
          <cell r="I87">
            <v>1284.3200000000002</v>
          </cell>
          <cell r="J87">
            <v>1</v>
          </cell>
          <cell r="K87">
            <v>1600</v>
          </cell>
          <cell r="L87">
            <v>1</v>
          </cell>
          <cell r="N87">
            <v>0</v>
          </cell>
          <cell r="O87">
            <v>1600</v>
          </cell>
          <cell r="P87">
            <v>1</v>
          </cell>
          <cell r="Q87">
            <v>2335.3200000000002</v>
          </cell>
          <cell r="R87">
            <v>1</v>
          </cell>
          <cell r="S87">
            <v>549</v>
          </cell>
          <cell r="T87">
            <v>1</v>
          </cell>
          <cell r="U87">
            <v>2884.32</v>
          </cell>
          <cell r="V87">
            <v>1</v>
          </cell>
          <cell r="W87">
            <v>666.66600000000005</v>
          </cell>
          <cell r="X87">
            <v>1</v>
          </cell>
          <cell r="Y87">
            <v>420</v>
          </cell>
          <cell r="Z87">
            <v>1</v>
          </cell>
          <cell r="AA87">
            <v>1086.6660000000002</v>
          </cell>
          <cell r="AB87">
            <v>1</v>
          </cell>
          <cell r="AC87">
            <v>2200</v>
          </cell>
          <cell r="AD87">
            <v>1</v>
          </cell>
          <cell r="AE87">
            <v>195.7296</v>
          </cell>
          <cell r="AF87">
            <v>1</v>
          </cell>
          <cell r="AG87">
            <v>2395.7296000000001</v>
          </cell>
          <cell r="AH87">
            <v>1</v>
          </cell>
          <cell r="AI87">
            <v>2866.6660000000002</v>
          </cell>
          <cell r="AJ87">
            <v>1</v>
          </cell>
          <cell r="AK87">
            <v>615.7296</v>
          </cell>
          <cell r="AL87">
            <v>1</v>
          </cell>
          <cell r="AM87">
            <v>3482.3955999999998</v>
          </cell>
          <cell r="AN87">
            <v>1</v>
          </cell>
        </row>
        <row r="88">
          <cell r="B88" t="str">
            <v>United Nations Human Settlement Programme</v>
          </cell>
          <cell r="C88" t="str">
            <v>ChannelCode</v>
          </cell>
          <cell r="D88" t="str">
            <v>41120</v>
          </cell>
          <cell r="E88">
            <v>2084.6849999999999</v>
          </cell>
          <cell r="F88">
            <v>1</v>
          </cell>
          <cell r="H88">
            <v>0</v>
          </cell>
          <cell r="I88">
            <v>2084.6849999999999</v>
          </cell>
          <cell r="J88">
            <v>1</v>
          </cell>
          <cell r="L88">
            <v>0</v>
          </cell>
          <cell r="N88">
            <v>0</v>
          </cell>
          <cell r="P88">
            <v>0</v>
          </cell>
          <cell r="Q88">
            <v>2084.6849999999999</v>
          </cell>
          <cell r="R88">
            <v>1</v>
          </cell>
          <cell r="T88">
            <v>0</v>
          </cell>
          <cell r="U88">
            <v>2084.6849999999999</v>
          </cell>
          <cell r="V88">
            <v>1</v>
          </cell>
          <cell r="W88">
            <v>5137.4297100000003</v>
          </cell>
          <cell r="X88">
            <v>1</v>
          </cell>
          <cell r="Z88">
            <v>0</v>
          </cell>
          <cell r="AA88">
            <v>5137.4297100000003</v>
          </cell>
          <cell r="AB88">
            <v>1</v>
          </cell>
          <cell r="AD88">
            <v>0</v>
          </cell>
          <cell r="AF88">
            <v>0</v>
          </cell>
          <cell r="AH88">
            <v>0</v>
          </cell>
          <cell r="AI88">
            <v>5137.4297100000003</v>
          </cell>
          <cell r="AJ88">
            <v>1</v>
          </cell>
          <cell r="AL88">
            <v>0</v>
          </cell>
          <cell r="AM88">
            <v>5137.4297100000003</v>
          </cell>
          <cell r="AN88">
            <v>1</v>
          </cell>
        </row>
        <row r="89">
          <cell r="B89" t="str">
            <v>United Nations Office for Project Services</v>
          </cell>
          <cell r="C89" t="str">
            <v>ChannelCode</v>
          </cell>
          <cell r="D89" t="str">
            <v>41502</v>
          </cell>
          <cell r="E89">
            <v>1025.9690000000001</v>
          </cell>
          <cell r="F89">
            <v>1</v>
          </cell>
          <cell r="G89">
            <v>5000</v>
          </cell>
          <cell r="H89">
            <v>1</v>
          </cell>
          <cell r="I89">
            <v>6025.9690000000001</v>
          </cell>
          <cell r="J89">
            <v>1</v>
          </cell>
          <cell r="L89">
            <v>0</v>
          </cell>
          <cell r="N89">
            <v>0</v>
          </cell>
          <cell r="P89">
            <v>0</v>
          </cell>
          <cell r="Q89">
            <v>1025.9690000000001</v>
          </cell>
          <cell r="R89">
            <v>1</v>
          </cell>
          <cell r="S89">
            <v>5000</v>
          </cell>
          <cell r="T89">
            <v>1</v>
          </cell>
          <cell r="U89">
            <v>6025.9690000000001</v>
          </cell>
          <cell r="V89">
            <v>1</v>
          </cell>
          <cell r="W89">
            <v>12825</v>
          </cell>
          <cell r="X89">
            <v>1</v>
          </cell>
          <cell r="Z89">
            <v>0</v>
          </cell>
          <cell r="AA89">
            <v>12825</v>
          </cell>
          <cell r="AB89">
            <v>1</v>
          </cell>
          <cell r="AD89">
            <v>0</v>
          </cell>
          <cell r="AF89">
            <v>0</v>
          </cell>
          <cell r="AH89">
            <v>0</v>
          </cell>
          <cell r="AI89">
            <v>12825</v>
          </cell>
          <cell r="AJ89">
            <v>1</v>
          </cell>
          <cell r="AL89">
            <v>0</v>
          </cell>
          <cell r="AM89">
            <v>12825</v>
          </cell>
          <cell r="AN89">
            <v>1</v>
          </cell>
        </row>
        <row r="90">
          <cell r="B90" t="str">
            <v>United Nations Office of Co-ordination of Humanitarian Affairs</v>
          </cell>
          <cell r="C90" t="str">
            <v>ChannelCode</v>
          </cell>
          <cell r="D90" t="str">
            <v>41127</v>
          </cell>
          <cell r="E90">
            <v>116025.26709000001</v>
          </cell>
          <cell r="F90">
            <v>1</v>
          </cell>
          <cell r="H90">
            <v>0</v>
          </cell>
          <cell r="I90">
            <v>116025.26709000001</v>
          </cell>
          <cell r="J90">
            <v>1</v>
          </cell>
          <cell r="K90">
            <v>20000</v>
          </cell>
          <cell r="L90">
            <v>1</v>
          </cell>
          <cell r="N90">
            <v>0</v>
          </cell>
          <cell r="O90">
            <v>20000</v>
          </cell>
          <cell r="P90">
            <v>1</v>
          </cell>
          <cell r="Q90">
            <v>136025.26709000001</v>
          </cell>
          <cell r="R90">
            <v>1</v>
          </cell>
          <cell r="T90">
            <v>0</v>
          </cell>
          <cell r="U90">
            <v>136025.26709000001</v>
          </cell>
          <cell r="V90">
            <v>1</v>
          </cell>
          <cell r="W90">
            <v>149854.00412999999</v>
          </cell>
          <cell r="X90">
            <v>1</v>
          </cell>
          <cell r="Z90">
            <v>0</v>
          </cell>
          <cell r="AA90">
            <v>149854.00412999999</v>
          </cell>
          <cell r="AB90">
            <v>1</v>
          </cell>
          <cell r="AC90">
            <v>25000</v>
          </cell>
          <cell r="AD90">
            <v>1</v>
          </cell>
          <cell r="AF90">
            <v>0</v>
          </cell>
          <cell r="AG90">
            <v>25000</v>
          </cell>
          <cell r="AH90">
            <v>1</v>
          </cell>
          <cell r="AI90">
            <v>174854.00413000004</v>
          </cell>
          <cell r="AJ90">
            <v>1</v>
          </cell>
          <cell r="AL90">
            <v>0</v>
          </cell>
          <cell r="AM90">
            <v>174854.00413000004</v>
          </cell>
          <cell r="AN90">
            <v>1</v>
          </cell>
        </row>
        <row r="91">
          <cell r="B91" t="str">
            <v>United Nations Office of the United Nations High Commissioner for Refugees</v>
          </cell>
          <cell r="C91" t="str">
            <v>ChannelCode</v>
          </cell>
          <cell r="D91" t="str">
            <v>41121</v>
          </cell>
          <cell r="E91">
            <v>99248.51973</v>
          </cell>
          <cell r="F91">
            <v>1</v>
          </cell>
          <cell r="G91">
            <v>116.82</v>
          </cell>
          <cell r="H91">
            <v>1</v>
          </cell>
          <cell r="I91">
            <v>99365.339729999992</v>
          </cell>
          <cell r="J91">
            <v>1</v>
          </cell>
          <cell r="K91">
            <v>35000</v>
          </cell>
          <cell r="L91">
            <v>1</v>
          </cell>
          <cell r="N91">
            <v>0</v>
          </cell>
          <cell r="O91">
            <v>35000</v>
          </cell>
          <cell r="P91">
            <v>1</v>
          </cell>
          <cell r="Q91">
            <v>134248.51973</v>
          </cell>
          <cell r="R91">
            <v>1</v>
          </cell>
          <cell r="S91">
            <v>116.82</v>
          </cell>
          <cell r="T91">
            <v>1</v>
          </cell>
          <cell r="U91">
            <v>134365.33973000001</v>
          </cell>
          <cell r="V91">
            <v>1</v>
          </cell>
          <cell r="W91">
            <v>130860.79572000001</v>
          </cell>
          <cell r="X91">
            <v>1</v>
          </cell>
          <cell r="Y91">
            <v>221.58850999999999</v>
          </cell>
          <cell r="Z91">
            <v>1</v>
          </cell>
          <cell r="AA91">
            <v>131082.38423000003</v>
          </cell>
          <cell r="AB91">
            <v>1</v>
          </cell>
          <cell r="AC91">
            <v>35000</v>
          </cell>
          <cell r="AD91">
            <v>1</v>
          </cell>
          <cell r="AF91">
            <v>0</v>
          </cell>
          <cell r="AG91">
            <v>35000</v>
          </cell>
          <cell r="AH91">
            <v>1</v>
          </cell>
          <cell r="AI91">
            <v>165860.79571999999</v>
          </cell>
          <cell r="AJ91">
            <v>1</v>
          </cell>
          <cell r="AK91">
            <v>221.58850999999999</v>
          </cell>
          <cell r="AL91">
            <v>1</v>
          </cell>
          <cell r="AM91">
            <v>166082.38422999997</v>
          </cell>
          <cell r="AN91">
            <v>1</v>
          </cell>
        </row>
        <row r="92">
          <cell r="B92" t="str">
            <v>United Nations Office on Drugs and Crime</v>
          </cell>
          <cell r="C92" t="str">
            <v>ChannelCode</v>
          </cell>
          <cell r="D92" t="str">
            <v>41128</v>
          </cell>
          <cell r="E92">
            <v>1582.61492</v>
          </cell>
          <cell r="F92">
            <v>1</v>
          </cell>
          <cell r="G92">
            <v>129.547</v>
          </cell>
          <cell r="H92">
            <v>1</v>
          </cell>
          <cell r="I92">
            <v>1712.16192</v>
          </cell>
          <cell r="J92">
            <v>1</v>
          </cell>
          <cell r="L92">
            <v>0</v>
          </cell>
          <cell r="N92">
            <v>0</v>
          </cell>
          <cell r="P92">
            <v>0</v>
          </cell>
          <cell r="Q92">
            <v>1582.61492</v>
          </cell>
          <cell r="R92">
            <v>1</v>
          </cell>
          <cell r="S92">
            <v>129.547</v>
          </cell>
          <cell r="T92">
            <v>1</v>
          </cell>
          <cell r="U92">
            <v>1712.16192</v>
          </cell>
          <cell r="V92">
            <v>1</v>
          </cell>
          <cell r="W92">
            <v>1502.1469999999999</v>
          </cell>
          <cell r="X92">
            <v>1</v>
          </cell>
          <cell r="Y92">
            <v>1449.0376799999999</v>
          </cell>
          <cell r="Z92">
            <v>1</v>
          </cell>
          <cell r="AA92">
            <v>2951.1846799999994</v>
          </cell>
          <cell r="AB92">
            <v>1</v>
          </cell>
          <cell r="AD92">
            <v>0</v>
          </cell>
          <cell r="AF92">
            <v>0</v>
          </cell>
          <cell r="AH92">
            <v>0</v>
          </cell>
          <cell r="AI92">
            <v>1502.1469999999999</v>
          </cell>
          <cell r="AJ92">
            <v>1</v>
          </cell>
          <cell r="AK92">
            <v>1449.0376799999999</v>
          </cell>
          <cell r="AL92">
            <v>1</v>
          </cell>
          <cell r="AM92">
            <v>2951.1846799999994</v>
          </cell>
          <cell r="AN92">
            <v>1</v>
          </cell>
        </row>
        <row r="93">
          <cell r="B93" t="str">
            <v>United Nations Peacebuilding Fund (Window One:  Flexible Contributions Only)</v>
          </cell>
          <cell r="C93" t="str">
            <v>ChannelCode</v>
          </cell>
          <cell r="D93" t="str">
            <v>41311</v>
          </cell>
          <cell r="F93">
            <v>0</v>
          </cell>
          <cell r="H93">
            <v>0</v>
          </cell>
          <cell r="J93">
            <v>0</v>
          </cell>
          <cell r="K93">
            <v>10235</v>
          </cell>
          <cell r="L93">
            <v>1</v>
          </cell>
          <cell r="M93">
            <v>4000</v>
          </cell>
          <cell r="N93">
            <v>1</v>
          </cell>
          <cell r="O93">
            <v>14235</v>
          </cell>
          <cell r="P93">
            <v>1</v>
          </cell>
          <cell r="Q93">
            <v>10235</v>
          </cell>
          <cell r="R93">
            <v>1</v>
          </cell>
          <cell r="S93">
            <v>4000</v>
          </cell>
          <cell r="T93">
            <v>1</v>
          </cell>
          <cell r="U93">
            <v>14235</v>
          </cell>
          <cell r="V93">
            <v>1</v>
          </cell>
          <cell r="X93">
            <v>0</v>
          </cell>
          <cell r="Y93">
            <v>4000</v>
          </cell>
          <cell r="Z93">
            <v>1</v>
          </cell>
          <cell r="AA93">
            <v>4000</v>
          </cell>
          <cell r="AB93">
            <v>1</v>
          </cell>
          <cell r="AC93">
            <v>3560</v>
          </cell>
          <cell r="AD93">
            <v>1</v>
          </cell>
          <cell r="AF93">
            <v>0</v>
          </cell>
          <cell r="AG93">
            <v>3560</v>
          </cell>
          <cell r="AH93">
            <v>1</v>
          </cell>
          <cell r="AI93">
            <v>3560</v>
          </cell>
          <cell r="AJ93">
            <v>1</v>
          </cell>
          <cell r="AK93">
            <v>4000</v>
          </cell>
          <cell r="AL93">
            <v>1</v>
          </cell>
          <cell r="AM93">
            <v>7560</v>
          </cell>
          <cell r="AN93">
            <v>1</v>
          </cell>
        </row>
        <row r="94">
          <cell r="B94" t="str">
            <v>United Nations Population Fund</v>
          </cell>
          <cell r="C94" t="str">
            <v>ChannelCode</v>
          </cell>
          <cell r="D94" t="str">
            <v>41119</v>
          </cell>
          <cell r="E94">
            <v>94694.141029999999</v>
          </cell>
          <cell r="F94">
            <v>1</v>
          </cell>
          <cell r="H94">
            <v>0</v>
          </cell>
          <cell r="I94">
            <v>94694.141029999999</v>
          </cell>
          <cell r="J94">
            <v>1</v>
          </cell>
          <cell r="K94">
            <v>20000</v>
          </cell>
          <cell r="L94">
            <v>1</v>
          </cell>
          <cell r="N94">
            <v>0</v>
          </cell>
          <cell r="O94">
            <v>20000</v>
          </cell>
          <cell r="P94">
            <v>1</v>
          </cell>
          <cell r="Q94">
            <v>114694.14103000001</v>
          </cell>
          <cell r="R94">
            <v>1</v>
          </cell>
          <cell r="T94">
            <v>0</v>
          </cell>
          <cell r="U94">
            <v>114694.14103000001</v>
          </cell>
          <cell r="V94">
            <v>1</v>
          </cell>
          <cell r="W94">
            <v>87370.361650000021</v>
          </cell>
          <cell r="X94">
            <v>1</v>
          </cell>
          <cell r="Y94">
            <v>98.344999999999999</v>
          </cell>
          <cell r="Z94">
            <v>1</v>
          </cell>
          <cell r="AA94">
            <v>87468.706650000022</v>
          </cell>
          <cell r="AB94">
            <v>1</v>
          </cell>
          <cell r="AC94">
            <v>20000</v>
          </cell>
          <cell r="AD94">
            <v>1</v>
          </cell>
          <cell r="AF94">
            <v>0</v>
          </cell>
          <cell r="AG94">
            <v>20000</v>
          </cell>
          <cell r="AH94">
            <v>1</v>
          </cell>
          <cell r="AI94">
            <v>107370.36165000002</v>
          </cell>
          <cell r="AJ94">
            <v>1</v>
          </cell>
          <cell r="AK94">
            <v>98.344999999999999</v>
          </cell>
          <cell r="AL94">
            <v>1</v>
          </cell>
          <cell r="AM94">
            <v>107468.70665000002</v>
          </cell>
          <cell r="AN94">
            <v>1</v>
          </cell>
        </row>
        <row r="95">
          <cell r="B95" t="str">
            <v>United Nations Relief and Works Agency for Palestine Refugees in the Near East</v>
          </cell>
          <cell r="C95" t="str">
            <v>ChannelCode</v>
          </cell>
          <cell r="D95" t="str">
            <v>41130</v>
          </cell>
          <cell r="E95">
            <v>30000</v>
          </cell>
          <cell r="F95">
            <v>1</v>
          </cell>
          <cell r="H95">
            <v>0</v>
          </cell>
          <cell r="I95">
            <v>30000</v>
          </cell>
          <cell r="J95">
            <v>1</v>
          </cell>
          <cell r="K95">
            <v>34038.832459999998</v>
          </cell>
          <cell r="L95">
            <v>1</v>
          </cell>
          <cell r="N95">
            <v>0</v>
          </cell>
          <cell r="O95">
            <v>34038.832459999998</v>
          </cell>
          <cell r="P95">
            <v>1</v>
          </cell>
          <cell r="Q95">
            <v>64038.832459999991</v>
          </cell>
          <cell r="R95">
            <v>1</v>
          </cell>
          <cell r="T95">
            <v>0</v>
          </cell>
          <cell r="U95">
            <v>64038.832459999991</v>
          </cell>
          <cell r="V95">
            <v>1</v>
          </cell>
          <cell r="W95">
            <v>21000</v>
          </cell>
          <cell r="X95">
            <v>1</v>
          </cell>
          <cell r="Z95">
            <v>0</v>
          </cell>
          <cell r="AA95">
            <v>21000</v>
          </cell>
          <cell r="AB95">
            <v>1</v>
          </cell>
          <cell r="AC95">
            <v>33434.989390000002</v>
          </cell>
          <cell r="AD95">
            <v>1</v>
          </cell>
          <cell r="AF95">
            <v>0</v>
          </cell>
          <cell r="AG95">
            <v>33434.989390000002</v>
          </cell>
          <cell r="AH95">
            <v>1</v>
          </cell>
          <cell r="AI95">
            <v>54434.989389999995</v>
          </cell>
          <cell r="AJ95">
            <v>1</v>
          </cell>
          <cell r="AL95">
            <v>0</v>
          </cell>
          <cell r="AM95">
            <v>54434.989389999995</v>
          </cell>
          <cell r="AN95">
            <v>1</v>
          </cell>
        </row>
        <row r="96">
          <cell r="B96" t="str">
            <v>United Nations Voluntary Fund for Victims of Torture</v>
          </cell>
          <cell r="C96" t="str">
            <v>ChannelCode</v>
          </cell>
          <cell r="D96" t="str">
            <v>41138</v>
          </cell>
          <cell r="F96">
            <v>0</v>
          </cell>
          <cell r="G96">
            <v>483.50900000000001</v>
          </cell>
          <cell r="H96">
            <v>1</v>
          </cell>
          <cell r="I96">
            <v>483.50900000000001</v>
          </cell>
          <cell r="J96">
            <v>1</v>
          </cell>
          <cell r="L96">
            <v>0</v>
          </cell>
          <cell r="N96">
            <v>0</v>
          </cell>
          <cell r="P96">
            <v>0</v>
          </cell>
          <cell r="R96">
            <v>0</v>
          </cell>
          <cell r="S96">
            <v>483.50900000000001</v>
          </cell>
          <cell r="T96">
            <v>1</v>
          </cell>
          <cell r="U96">
            <v>483.50900000000001</v>
          </cell>
          <cell r="V96">
            <v>1</v>
          </cell>
          <cell r="X96">
            <v>0</v>
          </cell>
          <cell r="Z96">
            <v>0</v>
          </cell>
          <cell r="AB96">
            <v>0</v>
          </cell>
          <cell r="AD96">
            <v>0</v>
          </cell>
          <cell r="AF96">
            <v>0</v>
          </cell>
          <cell r="AH96">
            <v>0</v>
          </cell>
          <cell r="AJ96">
            <v>0</v>
          </cell>
          <cell r="AL96">
            <v>0</v>
          </cell>
          <cell r="AN96">
            <v>0</v>
          </cell>
        </row>
        <row r="97">
          <cell r="B97" t="str">
            <v>World Bank Group (WB)</v>
          </cell>
          <cell r="C97" t="str">
            <v>ChannelCode</v>
          </cell>
          <cell r="D97" t="str">
            <v>44000</v>
          </cell>
          <cell r="E97">
            <v>15434.507580000001</v>
          </cell>
          <cell r="F97">
            <v>1</v>
          </cell>
          <cell r="G97">
            <v>395</v>
          </cell>
          <cell r="H97">
            <v>1</v>
          </cell>
          <cell r="I97">
            <v>15829.50758</v>
          </cell>
          <cell r="J97">
            <v>1</v>
          </cell>
          <cell r="L97">
            <v>0</v>
          </cell>
          <cell r="N97">
            <v>0</v>
          </cell>
          <cell r="P97">
            <v>0</v>
          </cell>
          <cell r="Q97">
            <v>15434.507580000001</v>
          </cell>
          <cell r="R97">
            <v>1</v>
          </cell>
          <cell r="S97">
            <v>395</v>
          </cell>
          <cell r="T97">
            <v>1</v>
          </cell>
          <cell r="U97">
            <v>15829.50758</v>
          </cell>
          <cell r="V97">
            <v>1</v>
          </cell>
          <cell r="W97">
            <v>6498.6333599999998</v>
          </cell>
          <cell r="X97">
            <v>1</v>
          </cell>
          <cell r="Y97">
            <v>346.33367999999996</v>
          </cell>
          <cell r="Z97">
            <v>1</v>
          </cell>
          <cell r="AA97">
            <v>6844.9670399999995</v>
          </cell>
          <cell r="AB97">
            <v>1</v>
          </cell>
          <cell r="AD97">
            <v>0</v>
          </cell>
          <cell r="AF97">
            <v>0</v>
          </cell>
          <cell r="AH97">
            <v>0</v>
          </cell>
          <cell r="AI97">
            <v>6498.6333599999998</v>
          </cell>
          <cell r="AJ97">
            <v>1</v>
          </cell>
          <cell r="AK97">
            <v>346.33367999999996</v>
          </cell>
          <cell r="AL97">
            <v>1</v>
          </cell>
          <cell r="AM97">
            <v>6844.9670399999995</v>
          </cell>
          <cell r="AN97">
            <v>1</v>
          </cell>
        </row>
        <row r="98">
          <cell r="B98" t="str">
            <v>World Customs Organisation Customs Co-operation Fund</v>
          </cell>
          <cell r="C98" t="str">
            <v>ChannelCode</v>
          </cell>
          <cell r="D98" t="str">
            <v>47139</v>
          </cell>
          <cell r="F98">
            <v>0</v>
          </cell>
          <cell r="H98">
            <v>0</v>
          </cell>
          <cell r="J98">
            <v>0</v>
          </cell>
          <cell r="L98">
            <v>0</v>
          </cell>
          <cell r="M98">
            <v>403.73543999999993</v>
          </cell>
          <cell r="N98">
            <v>1</v>
          </cell>
          <cell r="O98">
            <v>403.73543999999993</v>
          </cell>
          <cell r="P98">
            <v>1</v>
          </cell>
          <cell r="R98">
            <v>0</v>
          </cell>
          <cell r="S98">
            <v>403.73543999999993</v>
          </cell>
          <cell r="T98">
            <v>1</v>
          </cell>
          <cell r="U98">
            <v>403.73543999999993</v>
          </cell>
          <cell r="V98">
            <v>1</v>
          </cell>
          <cell r="X98">
            <v>0</v>
          </cell>
          <cell r="Z98">
            <v>0</v>
          </cell>
          <cell r="AB98">
            <v>0</v>
          </cell>
          <cell r="AD98">
            <v>0</v>
          </cell>
          <cell r="AE98">
            <v>452.93822999999998</v>
          </cell>
          <cell r="AF98">
            <v>1</v>
          </cell>
          <cell r="AG98">
            <v>452.93822999999998</v>
          </cell>
          <cell r="AH98">
            <v>1</v>
          </cell>
          <cell r="AJ98">
            <v>0</v>
          </cell>
          <cell r="AK98">
            <v>452.93822999999998</v>
          </cell>
          <cell r="AL98">
            <v>1</v>
          </cell>
          <cell r="AM98">
            <v>452.93822999999998</v>
          </cell>
          <cell r="AN98">
            <v>1</v>
          </cell>
        </row>
        <row r="99">
          <cell r="B99" t="str">
            <v>World Food Programme</v>
          </cell>
          <cell r="C99" t="str">
            <v>ChannelCode</v>
          </cell>
          <cell r="D99" t="str">
            <v>41140</v>
          </cell>
          <cell r="E99">
            <v>225896.00680000003</v>
          </cell>
          <cell r="F99">
            <v>1</v>
          </cell>
          <cell r="H99">
            <v>0</v>
          </cell>
          <cell r="I99">
            <v>225896.00680000003</v>
          </cell>
          <cell r="J99">
            <v>1</v>
          </cell>
          <cell r="K99">
            <v>40000</v>
          </cell>
          <cell r="L99">
            <v>1</v>
          </cell>
          <cell r="N99">
            <v>0</v>
          </cell>
          <cell r="O99">
            <v>40000</v>
          </cell>
          <cell r="P99">
            <v>1</v>
          </cell>
          <cell r="Q99">
            <v>265896.00680000003</v>
          </cell>
          <cell r="R99">
            <v>1</v>
          </cell>
          <cell r="T99">
            <v>0</v>
          </cell>
          <cell r="U99">
            <v>265896.00680000003</v>
          </cell>
          <cell r="V99">
            <v>1</v>
          </cell>
          <cell r="W99">
            <v>227742.62070000003</v>
          </cell>
          <cell r="X99">
            <v>1</v>
          </cell>
          <cell r="Z99">
            <v>0</v>
          </cell>
          <cell r="AA99">
            <v>227742.62070000003</v>
          </cell>
          <cell r="AB99">
            <v>1</v>
          </cell>
          <cell r="AC99">
            <v>40000</v>
          </cell>
          <cell r="AD99">
            <v>1</v>
          </cell>
          <cell r="AF99">
            <v>0</v>
          </cell>
          <cell r="AG99">
            <v>40000</v>
          </cell>
          <cell r="AH99">
            <v>1</v>
          </cell>
          <cell r="AI99">
            <v>267742.62070000003</v>
          </cell>
          <cell r="AJ99">
            <v>1</v>
          </cell>
          <cell r="AL99">
            <v>0</v>
          </cell>
          <cell r="AM99">
            <v>267742.62070000003</v>
          </cell>
          <cell r="AN99">
            <v>1</v>
          </cell>
        </row>
        <row r="100">
          <cell r="B100" t="str">
            <v>World Health Organisation - assessed contributions</v>
          </cell>
          <cell r="C100" t="str">
            <v>ChannelCode</v>
          </cell>
          <cell r="D100" t="str">
            <v>41307</v>
          </cell>
          <cell r="F100">
            <v>0</v>
          </cell>
          <cell r="G100">
            <v>3578.1660000000002</v>
          </cell>
          <cell r="H100">
            <v>1</v>
          </cell>
          <cell r="I100">
            <v>3578.1660000000002</v>
          </cell>
          <cell r="J100">
            <v>1</v>
          </cell>
          <cell r="L100">
            <v>0</v>
          </cell>
          <cell r="M100">
            <v>11833.70312</v>
          </cell>
          <cell r="N100">
            <v>1</v>
          </cell>
          <cell r="O100">
            <v>11833.70312</v>
          </cell>
          <cell r="P100">
            <v>1</v>
          </cell>
          <cell r="R100">
            <v>0</v>
          </cell>
          <cell r="S100">
            <v>15411.869119999999</v>
          </cell>
          <cell r="T100">
            <v>1</v>
          </cell>
          <cell r="U100">
            <v>15411.869119999999</v>
          </cell>
          <cell r="V100">
            <v>1</v>
          </cell>
          <cell r="X100">
            <v>0</v>
          </cell>
          <cell r="Z100">
            <v>0</v>
          </cell>
          <cell r="AB100">
            <v>0</v>
          </cell>
          <cell r="AD100">
            <v>0</v>
          </cell>
          <cell r="AE100">
            <v>11999.832234400001</v>
          </cell>
          <cell r="AF100">
            <v>1</v>
          </cell>
          <cell r="AG100">
            <v>11999.832234400001</v>
          </cell>
          <cell r="AH100">
            <v>1</v>
          </cell>
          <cell r="AJ100">
            <v>0</v>
          </cell>
          <cell r="AK100">
            <v>11999.832234400001</v>
          </cell>
          <cell r="AL100">
            <v>1</v>
          </cell>
          <cell r="AM100">
            <v>11999.832234400001</v>
          </cell>
          <cell r="AN100">
            <v>1</v>
          </cell>
        </row>
        <row r="101">
          <cell r="B101" t="str">
            <v>World Health Organisation - core voluntary contributions account</v>
          </cell>
          <cell r="C101" t="str">
            <v>ChannelCode</v>
          </cell>
          <cell r="D101" t="str">
            <v>41143</v>
          </cell>
          <cell r="E101">
            <v>98572.761220000015</v>
          </cell>
          <cell r="F101">
            <v>1</v>
          </cell>
          <cell r="H101">
            <v>0</v>
          </cell>
          <cell r="I101">
            <v>98572.761220000015</v>
          </cell>
          <cell r="J101">
            <v>1</v>
          </cell>
          <cell r="K101">
            <v>14500</v>
          </cell>
          <cell r="L101">
            <v>1</v>
          </cell>
          <cell r="N101">
            <v>0</v>
          </cell>
          <cell r="O101">
            <v>14500</v>
          </cell>
          <cell r="P101">
            <v>1</v>
          </cell>
          <cell r="Q101">
            <v>113072.76122000003</v>
          </cell>
          <cell r="R101">
            <v>1</v>
          </cell>
          <cell r="T101">
            <v>0</v>
          </cell>
          <cell r="U101">
            <v>113072.76122000003</v>
          </cell>
          <cell r="V101">
            <v>1</v>
          </cell>
          <cell r="W101">
            <v>84204.175969999997</v>
          </cell>
          <cell r="X101">
            <v>1</v>
          </cell>
          <cell r="Y101">
            <v>4466.3001299999996</v>
          </cell>
          <cell r="Z101">
            <v>1</v>
          </cell>
          <cell r="AA101">
            <v>88670.476100000014</v>
          </cell>
          <cell r="AB101">
            <v>1</v>
          </cell>
          <cell r="AC101">
            <v>14500</v>
          </cell>
          <cell r="AD101">
            <v>1</v>
          </cell>
          <cell r="AF101">
            <v>0</v>
          </cell>
          <cell r="AG101">
            <v>14500</v>
          </cell>
          <cell r="AH101">
            <v>1</v>
          </cell>
          <cell r="AI101">
            <v>98704.175969999997</v>
          </cell>
          <cell r="AJ101">
            <v>1</v>
          </cell>
          <cell r="AK101">
            <v>4466.3001299999996</v>
          </cell>
          <cell r="AL101">
            <v>1</v>
          </cell>
          <cell r="AM101">
            <v>103170.4761</v>
          </cell>
          <cell r="AN101">
            <v>1</v>
          </cell>
        </row>
        <row r="102">
          <cell r="B102" t="str">
            <v>World Trade Organisation</v>
          </cell>
          <cell r="C102" t="str">
            <v>ChannelCode</v>
          </cell>
          <cell r="D102" t="str">
            <v>45000</v>
          </cell>
          <cell r="E102">
            <v>827.47297000000003</v>
          </cell>
          <cell r="F102">
            <v>1</v>
          </cell>
          <cell r="H102">
            <v>0</v>
          </cell>
          <cell r="I102">
            <v>827.47297000000003</v>
          </cell>
          <cell r="J102">
            <v>1</v>
          </cell>
          <cell r="L102">
            <v>0</v>
          </cell>
          <cell r="N102">
            <v>0</v>
          </cell>
          <cell r="P102">
            <v>0</v>
          </cell>
          <cell r="Q102">
            <v>827.47297000000003</v>
          </cell>
          <cell r="R102">
            <v>1</v>
          </cell>
          <cell r="T102">
            <v>0</v>
          </cell>
          <cell r="U102">
            <v>827.47297000000003</v>
          </cell>
          <cell r="V102">
            <v>1</v>
          </cell>
          <cell r="X102">
            <v>0</v>
          </cell>
          <cell r="Z102">
            <v>0</v>
          </cell>
          <cell r="AB102">
            <v>0</v>
          </cell>
          <cell r="AD102">
            <v>0</v>
          </cell>
          <cell r="AF102">
            <v>0</v>
          </cell>
          <cell r="AH102">
            <v>0</v>
          </cell>
          <cell r="AJ102">
            <v>0</v>
          </cell>
          <cell r="AL102">
            <v>0</v>
          </cell>
          <cell r="AN102">
            <v>0</v>
          </cell>
        </row>
      </sheetData>
      <sheetData sheetId="89"/>
      <sheetData sheetId="90"/>
      <sheetData sheetId="91"/>
      <sheetData sheetId="92"/>
      <sheetData sheetId="93"/>
      <sheetData sheetId="94">
        <row r="7">
          <cell r="B7" t="str">
            <v>1</v>
          </cell>
        </row>
      </sheetData>
      <sheetData sheetId="95"/>
      <sheetData sheetId="96">
        <row r="5">
          <cell r="B5" t="str">
            <v>1</v>
          </cell>
        </row>
      </sheetData>
      <sheetData sheetId="97"/>
      <sheetData sheetId="98">
        <row r="7">
          <cell r="B7" t="str">
            <v>Africa, regional</v>
          </cell>
        </row>
      </sheetData>
      <sheetData sheetId="99"/>
      <sheetData sheetId="100">
        <row r="7">
          <cell r="B7" t="str">
            <v>Afghanistan</v>
          </cell>
        </row>
      </sheetData>
      <sheetData sheetId="101"/>
      <sheetData sheetId="102">
        <row r="7">
          <cell r="B7" t="str">
            <v>America, regional</v>
          </cell>
        </row>
      </sheetData>
      <sheetData sheetId="103"/>
      <sheetData sheetId="104">
        <row r="8">
          <cell r="B8" t="str">
            <v>Albania</v>
          </cell>
        </row>
      </sheetData>
      <sheetData sheetId="105"/>
      <sheetData sheetId="106">
        <row r="7">
          <cell r="B7" t="str">
            <v>Fiji</v>
          </cell>
        </row>
      </sheetData>
      <sheetData sheetId="107"/>
      <sheetData sheetId="108">
        <row r="6">
          <cell r="B6" t="str">
            <v>Afghanistan</v>
          </cell>
        </row>
      </sheetData>
      <sheetData sheetId="109"/>
      <sheetData sheetId="110"/>
      <sheetData sheetId="111">
        <row r="5">
          <cell r="A5" t="str">
            <v>Afghanistan</v>
          </cell>
        </row>
      </sheetData>
      <sheetData sheetId="112">
        <row r="5">
          <cell r="B5" t="str">
            <v>Afghanistan</v>
          </cell>
        </row>
      </sheetData>
      <sheetData sheetId="113"/>
      <sheetData sheetId="114">
        <row r="7">
          <cell r="B7" t="str">
            <v>Africa</v>
          </cell>
        </row>
      </sheetData>
      <sheetData sheetId="115"/>
      <sheetData sheetId="116">
        <row r="5">
          <cell r="C5" t="str">
            <v>Education, level unspecified</v>
          </cell>
        </row>
      </sheetData>
      <sheetData sheetId="117"/>
      <sheetData sheetId="118">
        <row r="9">
          <cell r="B9" t="str">
            <v>Advance Market Commitments</v>
          </cell>
        </row>
      </sheetData>
      <sheetData sheetId="119"/>
      <sheetData sheetId="1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970B684-CEC8-486A-9A20-9FD04320EDDB}" name="Table1" displayName="Table1" ref="A3:F4" totalsRowShown="0">
  <tableColumns count="6">
    <tableColumn id="1" xr3:uid="{75ECFB8F-F79B-4863-AEC0-DE3C08C62680}" name="2020_x000a__x000a_GNI_x000a_£ million"/>
    <tableColumn id="2" xr3:uid="{062073FC-FBDD-473E-8397-E9B15019D81D}" name="2020_x000a__x000a_ODA_x000a_£ million"/>
    <tableColumn id="3" xr3:uid="{24060498-C93E-4D9F-BC44-D042C58E9510}" name="2020_x000a__x000a_ODA:GNI ratio_x000a_%"/>
    <tableColumn id="4" xr3:uid="{73100A3B-C6B6-4685-A83D-22A000688B42}" name="2021_x000a__x000a_GNI_x000a_£ million"/>
    <tableColumn id="5" xr3:uid="{BB8FFECB-4976-4B28-8E9E-28C2A4C67CAB}" name="2021_x000a__x000a_ODA_x000a_£ million"/>
    <tableColumn id="6" xr3:uid="{F7194A90-4F40-443F-BE71-7167B17BE98D}" name="2021_x000a__x000a_ODA:GNI ratio_x000a_%"/>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28F780-2D12-4B6B-BA75-FDF9BA48E949}" name="Table25" displayName="Table25" ref="A3:G10" totalsRowShown="0" headerRowDxfId="123" headerRowBorderDxfId="122" tableBorderDxfId="121">
  <autoFilter ref="A3:G10" xr:uid="{DEABEDD7-67FC-46A9-B962-5D7C7CE85F9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87128AC-681A-49DA-BE4B-334986E9987E}" name="Delivery Channel"/>
    <tableColumn id="4" xr3:uid="{1B3B3DF1-8667-474E-86A3-450AFBBF975D}" name="2020_x000a__x000a_£ million" dataDxfId="120"/>
    <tableColumn id="5" xr3:uid="{D78C233C-9122-44DA-80C7-EE3A86972B1B}" name="2020_x000a__x000a_% total ODA" dataDxfId="119"/>
    <tableColumn id="7" xr3:uid="{E36E0A42-2D88-4B3C-A150-67B61D7A2B90}" name="2021_x000a__x000a_£ million" dataDxfId="118"/>
    <tableColumn id="8" xr3:uid="{314A8BA3-AF63-4970-96F4-4A00DFA490FF}" name="2021_x000a__x000a_% total ODA" dataDxfId="117"/>
    <tableColumn id="10" xr3:uid="{D1257A00-BC5C-49CF-B62D-E7AF537A4A4D}" name="Change_x000a_since 2020_x000a_£ million" dataDxfId="116"/>
    <tableColumn id="11" xr3:uid="{6B293A47-11AC-466B-B910-1EC41A96C382}" name="Change_x000a_since 2020_x000a_%" dataDxfId="115"/>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D21BE73-D0CD-48BD-8BA0-FF5F76FE035F}" name="UKnetODA" displayName="UKnetODA" ref="A4:C55" totalsRowShown="0" headerRowDxfId="114" dataDxfId="112" headerRowBorderDxfId="113" tableBorderDxfId="111" totalsRowBorderDxfId="110">
  <autoFilter ref="A4:C55" xr:uid="{981862D1-6DA8-4332-8243-8CCCA2DCAD7A}">
    <filterColumn colId="0" hiddenButton="1"/>
    <filterColumn colId="1" hiddenButton="1"/>
    <filterColumn colId="2" hiddenButton="1"/>
  </autoFilter>
  <tableColumns count="3">
    <tableColumn id="1" xr3:uid="{8EFF5D67-1779-43E7-A086-C02DDA32B73C}" name="Year" dataDxfId="109"/>
    <tableColumn id="2" xr3:uid="{303E502E-0653-4FF8-9265-CCE7D86C1D38}" name="UK Net ODA, £ million" dataDxfId="108"/>
    <tableColumn id="3" xr3:uid="{E6A330A5-9CEF-480F-B45F-1B890F4CA89B}" name="ODA:GNI ratio (%) Current methodology in given year" dataDxfId="107"/>
  </tableColumns>
  <tableStyleInfo name="Table Style 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8D23CD-25D7-44ED-99D6-685E10E11DDC}" name="breakdown_UKODA_department_channel7" displayName="breakdown_UKODA_department_channel7" ref="A5:BW39" totalsRowShown="0" headerRowDxfId="106" headerRowBorderDxfId="105">
  <autoFilter ref="A5:BW39" xr:uid="{5283D17C-B814-47FB-89EE-CACDB7C1F7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autoFilter>
  <tableColumns count="75">
    <tableColumn id="1" xr3:uid="{E1E90C86-9F4C-4DB9-B6D5-C2CD690362AE}" name="Contributor _x000a_Grouping" dataDxfId="104" dataCellStyle="Normal 9"/>
    <tableColumn id="2" xr3:uid="{1E96AE26-B883-421B-9BE1-C30E0298C452}" name="Individual_x000a_Contributor" dataDxfId="103" dataCellStyle="Normal 9"/>
    <tableColumn id="3" xr3:uid="{30188E56-40AC-42FD-BDAB-0A55BF4F302D}" name="Contributor sub-groupings" dataDxfId="102" dataCellStyle="Normal 9"/>
    <tableColumn id="4" xr3:uid="{F99273EE-DE0B-4FF1-A746-D8F942248AAE}" name="2009_x000a_Bi through multi_x000a_£ million" dataDxfId="101"/>
    <tableColumn id="5" xr3:uid="{4EE1F9F2-2B8B-4777-9FFE-3C2444EE94E6}" name="2009_x000a_Bi through multi_x000a_% ODA" dataDxfId="100" dataCellStyle="Percent"/>
    <tableColumn id="6" xr3:uid="{3ABAAD32-CECD-4DC7-816A-B6965DA6495F}" name="2009_x000a_Other_x000a_bilateral_x000a_£ million" dataDxfId="99"/>
    <tableColumn id="7" xr3:uid="{41D22FFB-6A42-4939-9A1D-DAF8AF6B8351}" name="2009_x000a_Other_x000a_bilateral_x000a_% ODA" dataDxfId="98" dataCellStyle="Percent"/>
    <tableColumn id="8" xr3:uid="{96BD5430-B5A3-403C-88C2-E7DE744DD8EA}" name="2009_x000a_Multilateral_x000a__x000a_£ million" dataDxfId="97"/>
    <tableColumn id="9" xr3:uid="{EF4683DE-F89C-45D3-AF74-46BAB8E743E9}" name="2009_x000a_Multilateral_x000a__x000a_% ODA" dataDxfId="96" dataCellStyle="Percent"/>
    <tableColumn id="10" xr3:uid="{529B4D30-5095-45CF-83E4-BEEA7979DE65}" name="2010_x000a_Bi through_x000a_multi_x000a_£ million" dataDxfId="95"/>
    <tableColumn id="11" xr3:uid="{05DDDD2F-B0D5-4831-A159-21934ACAC155}" name="2010_x000a_Bi through multi_x000a_% ODA" dataDxfId="94" dataCellStyle="Percent"/>
    <tableColumn id="12" xr3:uid="{BD344113-D23F-4590-9F19-0DD7D5A2DE4F}" name="2010_x000a_Other_x000a_bilateral_x000a_£ million" dataDxfId="93"/>
    <tableColumn id="13" xr3:uid="{87D9C201-FB4A-44E5-9CA4-F2FC6B0A4E0F}" name="2010_x000a_Other_x000a_bilateral_x000a_% ODA" dataDxfId="92" dataCellStyle="Percent"/>
    <tableColumn id="14" xr3:uid="{C82B27D9-066E-4EF3-BFBA-6B6AB2396CEB}" name="2010_x000a_Multilateral_x000a__x000a_£ million" dataDxfId="91"/>
    <tableColumn id="15" xr3:uid="{0E2BE2FC-2E6D-4043-BBE7-350D1086CCD0}" name="2010_x000a_Multilateral_x000a__x000a_% ODA" dataDxfId="90" dataCellStyle="Percent"/>
    <tableColumn id="16" xr3:uid="{0D8DFBA1-95EF-4010-9FC6-155E27E68059}" name="2011_x000a_Bi through_x000a_multi_x000a_£ million" dataDxfId="89"/>
    <tableColumn id="17" xr3:uid="{7C5EE26D-385E-479B-8F1F-ED476C59FC2A}" name="2011_x000a_Bi through multi_x000a_% ODA" dataDxfId="88" dataCellStyle="Percent"/>
    <tableColumn id="18" xr3:uid="{36AE1DC6-FAD7-4095-9A07-559014F22469}" name="2011_x000a_Other_x000a_bilateral_x000a_£ million" dataDxfId="87"/>
    <tableColumn id="19" xr3:uid="{99C1D569-B358-4EA9-8AD6-5ADF15223A3A}" name="2011_x000a_Other_x000a_bilateral_x000a_% ODA" dataDxfId="86" dataCellStyle="Percent"/>
    <tableColumn id="20" xr3:uid="{F2CCCF0A-B510-4A60-A66C-74CBB2A59681}" name="2011_x000a_Multilateral_x000a__x000a_£ million" dataDxfId="85"/>
    <tableColumn id="21" xr3:uid="{C08ABC39-EBCD-4172-B9D3-F49CD602E325}" name="2011_x000a_Multilateral_x000a__x000a_% ODA" dataDxfId="84" dataCellStyle="Percent"/>
    <tableColumn id="22" xr3:uid="{CFEBE97F-A450-46AF-B908-A1CF1D32F683}" name="2012_x000a_Bi through_x000a_multi_x000a_£ million" dataDxfId="83"/>
    <tableColumn id="23" xr3:uid="{73B95D89-01F5-4D74-A313-A216FD8AB6A8}" name="2012_x000a_Bi through multi_x000a_% ODA" dataDxfId="82" dataCellStyle="Percent"/>
    <tableColumn id="24" xr3:uid="{9A629ECF-1BFA-40EA-A58F-C5DED90B89AE}" name="2012_x000a_Other_x000a_bilateral_x000a_£ million" dataDxfId="81"/>
    <tableColumn id="25" xr3:uid="{DB03C04F-7D59-462D-A61D-F4055B622E56}" name="2012_x000a_Other_x000a_bilateral_x000a_% ODA" dataDxfId="80"/>
    <tableColumn id="26" xr3:uid="{D01EAF16-0DBE-4672-8E01-CF70FF97E22B}" name="2012_x000a_Multilateral_x000a__x000a_£ million" dataDxfId="79"/>
    <tableColumn id="27" xr3:uid="{B777E195-E9AB-43B4-B720-F03AE2DFCAC4}" name="2012_x000a_Multilateral_x000a__x000a_% ODA" dataDxfId="78" dataCellStyle="Percent"/>
    <tableColumn id="28" xr3:uid="{F0D62243-B28F-4209-8BE8-7CE2EDC8BB07}" name="2013_x000a_Bi through_x000a_multi_x000a_£ million" dataDxfId="77"/>
    <tableColumn id="29" xr3:uid="{B1E682B5-65F4-4D63-AD44-58D1CA9A8D87}" name="2013_x000a_Bi through multi_x000a_% ODA" dataDxfId="76" dataCellStyle="Percent"/>
    <tableColumn id="30" xr3:uid="{382B6777-A528-46BF-9180-A60E93DBCA9C}" name="2013_x000a_Other_x000a_bilateral_x000a_£ million" dataDxfId="75"/>
    <tableColumn id="31" xr3:uid="{AC0EB3C7-5640-4B2B-8443-6CD0E2420D21}" name="2013_x000a_Other_x000a_bilateral_x000a_% ODA" dataDxfId="74"/>
    <tableColumn id="32" xr3:uid="{6A9BEE88-7760-48A3-926C-323439718BA2}" name="2013_x000a_Multilateral_x000a__x000a_£ million" dataDxfId="73"/>
    <tableColumn id="33" xr3:uid="{98D55E75-450F-4DCC-887F-30ECABAF2C95}" name="2013_x000a_Multilateral_x000a__x000a_% ODA" dataDxfId="72" dataCellStyle="Percent"/>
    <tableColumn id="34" xr3:uid="{D834E086-0C5F-4C8E-9046-F48A2192E616}" name="2014_x000a_Bi through_x000a_multi_x000a_£ million" dataDxfId="71"/>
    <tableColumn id="35" xr3:uid="{32E1E057-BF65-4DA4-A7DF-4C5A4EB1C6E3}" name="2014_x000a_Bi through multi_x000a_% ODA" dataDxfId="70" dataCellStyle="Percent"/>
    <tableColumn id="36" xr3:uid="{7488CD90-611C-4968-992D-6E542DD4BA36}" name="2014_x000a_Other_x000a_bilateral_x000a_£ million" dataDxfId="69"/>
    <tableColumn id="37" xr3:uid="{F952C2E6-25DA-4BE2-B3CF-23E349A4CD3E}" name="2014_x000a_Other_x000a_bilateral_x000a_% ODA" dataDxfId="68"/>
    <tableColumn id="38" xr3:uid="{CA5BF360-D916-4396-BBAA-17A59AD8B19C}" name="2014_x000a_Multilateral_x000a__x000a_£ million" dataDxfId="67"/>
    <tableColumn id="39" xr3:uid="{DD19BF45-4F18-4101-B601-8866CD1F0E6D}" name="2014_x000a_Multilateral_x000a__x000a_% ODA" dataDxfId="66" dataCellStyle="Percent"/>
    <tableColumn id="40" xr3:uid="{D19A0434-8A3D-4C25-8CE4-96B3FCDA793D}" name="2015_x000a_Bi through_x000a_multi_x000a_£ million" dataDxfId="65"/>
    <tableColumn id="41" xr3:uid="{B11698D9-082E-46DA-A95E-64FD92FD0B17}" name="2015_x000a_Bi through multi_x000a_% ODA" dataDxfId="64" dataCellStyle="Percent"/>
    <tableColumn id="42" xr3:uid="{E976BDDF-5C0D-49E1-90D9-AF14FBDEEF88}" name="2015_x000a_Other_x000a_bilateral_x000a_£ million" dataDxfId="63"/>
    <tableColumn id="43" xr3:uid="{D2D94AE6-363B-4313-9C1D-06B536E0CC01}" name="2015_x000a_Other_x000a_bilateral_x000a_% ODA" dataDxfId="62"/>
    <tableColumn id="44" xr3:uid="{973982D9-3816-4747-81AF-2278EFA43A78}" name="2015_x000a_Multilateral_x000a__x000a_£ million" dataDxfId="61"/>
    <tableColumn id="45" xr3:uid="{19235600-F5B9-4035-86F2-BEC23CADCC2F}" name="2015_x000a_Multilateral_x000a__x000a_% ODA" dataDxfId="60" dataCellStyle="Percent"/>
    <tableColumn id="46" xr3:uid="{FBF6A961-F847-4431-A97A-708695AF7260}" name="2016_x000a_Bi through_x000a_multi_x000a_£ million" dataDxfId="59"/>
    <tableColumn id="47" xr3:uid="{7CE44599-06FF-4639-8D6F-C9FADB3BA31B}" name="2016_x000a_Bi through multi_x000a_% ODA" dataDxfId="58" dataCellStyle="Percent"/>
    <tableColumn id="48" xr3:uid="{467179FC-1A44-4B9B-9741-9913DDB14224}" name="2016_x000a_Other_x000a_bilateral_x000a_£ million" dataDxfId="57"/>
    <tableColumn id="49" xr3:uid="{D06B42E0-8ADB-45E4-85CF-3F4EF13BD135}" name="2016_x000a_Other_x000a_bilateral_x000a_% ODA" dataDxfId="56"/>
    <tableColumn id="50" xr3:uid="{95906357-98A8-499B-977F-9B5C5AB08A0F}" name="2016_x000a_Multilateral_x000a__x000a_£ million" dataDxfId="55"/>
    <tableColumn id="51" xr3:uid="{2B751812-A3C7-469A-92F6-8170CAB72D63}" name="2016_x000a_Multilateral_x000a__x000a_% ODA" dataDxfId="54" dataCellStyle="Percent"/>
    <tableColumn id="52" xr3:uid="{4D3EA7F5-B40A-42F7-861B-8A6E5D7C0C70}" name="2017[r]_x000a_Bi through_x000a_multi_x000a_£ million" dataDxfId="53"/>
    <tableColumn id="53" xr3:uid="{F9EB8E51-3559-4F91-9946-9B584D37D3E6}" name="2017[r]_x000a_Bi through multi_x000a_% ODA" dataDxfId="52" dataCellStyle="Percent"/>
    <tableColumn id="54" xr3:uid="{3F6D29E2-9EBE-445D-8D80-ADB6579F0374}" name="2017[r]_x000a_Other_x000a_bilateral_x000a_£ million" dataDxfId="51"/>
    <tableColumn id="55" xr3:uid="{1B9CA5D1-277C-43E5-8E63-F587530D878F}" name="2017[r]_x000a_Other_x000a_bilateral_x000a_% ODA" dataDxfId="50"/>
    <tableColumn id="56" xr3:uid="{E37C4BFB-FF48-4C85-9359-C0F1655CA0AD}" name="2017[r]_x000a_Multilateral_x000a__x000a_£ million" dataDxfId="49"/>
    <tableColumn id="57" xr3:uid="{0D356EF4-5907-4AEC-B4EE-2B3E84CE7C35}" name="2017[r]_x000a_Multilateral_x000a__x000a_% ODA" dataDxfId="48" dataCellStyle="Percent"/>
    <tableColumn id="58" xr3:uid="{7767C92E-AE5C-46D8-AE74-B5D6C3DE7528}" name="2018[r]_x000a_Bi through_x000a_multi_x000a_£ million" dataDxfId="47"/>
    <tableColumn id="59" xr3:uid="{19BF432D-F46F-407E-8BE6-73D293400240}" name="2018[r]_x000a_Bi through multi_x000a_% ODA" dataDxfId="46" dataCellStyle="Percent"/>
    <tableColumn id="60" xr3:uid="{BBB80615-44C4-45EF-A875-6D65DADD1ED3}" name="2018[r]_x000a_Other_x000a_bilateral_x000a_£ million" dataDxfId="45"/>
    <tableColumn id="61" xr3:uid="{C90814FD-5123-4074-8074-2EEF0DEBA47F}" name="2018[r]_x000a_Other_x000a_bilateral_x000a_% ODA" dataDxfId="44" dataCellStyle="Percent"/>
    <tableColumn id="62" xr3:uid="{46D0059F-A239-4AE9-BF67-D1B76A1A6829}" name="2018[r]_x000a_Multilateral_x000a__x000a_£ million" dataDxfId="43"/>
    <tableColumn id="63" xr3:uid="{E1127EFA-73BB-4B05-8E49-8184CDC2C718}" name="2018[r]_x000a_Multilateral_x000a__x000a_% ODA" dataDxfId="42" dataCellStyle="Percent"/>
    <tableColumn id="64" xr3:uid="{20E3040C-5500-404D-AC43-2AC4DF33C13B}" name="2019[r]_x000a_Bi through_x000a_multi_x000a_£ million" dataDxfId="41"/>
    <tableColumn id="65" xr3:uid="{B69F48D3-14C4-4C32-A5ED-FB88153D4125}" name="2019[r]_x000a_Bi through multi_x000a_% ODA" dataDxfId="40" dataCellStyle="Percent"/>
    <tableColumn id="66" xr3:uid="{11D1EE5D-0A05-438F-8CE1-1C46D9581921}" name="2019[r]_x000a_Other_x000a_bilateral_x000a_£ million" dataDxfId="39"/>
    <tableColumn id="67" xr3:uid="{35270842-33B2-4957-9D4D-33C856029274}" name="2019[r]_x000a_Other_x000a_bilateral_x000a_% ODA" dataDxfId="38" dataCellStyle="Percent"/>
    <tableColumn id="68" xr3:uid="{F1D9CB09-48BA-45C7-BBDA-A4BFE2831E3A}" name="2019[r]_x000a_Multilateral_x000a__x000a_£ million" dataDxfId="37"/>
    <tableColumn id="69" xr3:uid="{55956E82-F003-4384-B0AA-3F6389A359E9}" name="2019[r]_x000a_Multilateral_x000a__x000a_% ODA" dataDxfId="36" dataCellStyle="Percent"/>
    <tableColumn id="70" xr3:uid="{2E826784-FA1D-4E03-9C5F-C9263DC6133C}" name="2020_x000a_Bi through_x000a_multi_x000a_£ million" dataDxfId="35"/>
    <tableColumn id="71" xr3:uid="{7D8DB89C-5C83-445A-99CB-9BEEFEC91B9A}" name="2020_x000a_Bi through multi_x000a_% ODA" dataDxfId="34" dataCellStyle="Percent"/>
    <tableColumn id="72" xr3:uid="{DFC4CDF6-2DB2-4EAD-85D5-5F627E60233A}" name="2020_x000a_Other_x000a_bilateral_x000a_£ million" dataDxfId="33"/>
    <tableColumn id="73" xr3:uid="{D4731EBC-5478-4A79-BEEF-386FB5B60EEA}" name="2020_x000a_Other_x000a_bilateral_x000a_% ODA" dataDxfId="32" dataCellStyle="Percent"/>
    <tableColumn id="74" xr3:uid="{A68F6BB4-A206-49F2-BA6D-3AF347B2C7F0}" name="2020_x000a_Multilateral_x000a__x000a_£ million" dataDxfId="31"/>
    <tableColumn id="75" xr3:uid="{3DA8597E-27E9-4B67-AE65-77FF2BF1659F}" name="2020_x000a_Multilateral_x000a__x000a_% ODA" dataDxfId="30" dataCellStyle="Percent"/>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D221BEE-F57C-43AB-9AE5-19716B363146}" name="UK_ODA_multilatorg" displayName="UK_ODA_multilatorg" ref="A5:X106" totalsRowShown="0" headerRowDxfId="29" dataDxfId="27" headerRowBorderDxfId="28" tableBorderDxfId="26" dataCellStyle="Comma">
  <autoFilter ref="A5:X106" xr:uid="{D34CEAD4-09AC-4305-8262-B2856103FE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81EE8B64-E01A-450B-8A8D-695DFD5D6124}" name="Multilateral Organisation" dataDxfId="25"/>
    <tableColumn id="2" xr3:uid="{6A8DE820-CDC6-4431-9B89-02E8FD4EACDC}" name="Multilateral DAC channel code" dataDxfId="24"/>
    <tableColumn id="3" xr3:uid="{A7D2B8D5-2402-4C8F-8AC8-6199AB05E80A}" name="2019[r]_x000a_Multilateral_x000a_ODA_x000a_FCDO_x000a_£ thousand" dataDxfId="23" dataCellStyle="Comma"/>
    <tableColumn id="4" xr3:uid="{1CEE4739-E43E-4BF3-94D2-72FDBB27C19E}" name="2019[r]_x000a_Multilateral ODA_x000a_of which: DFID_x000a_£ thousand" dataDxfId="22" dataCellStyle="Comma"/>
    <tableColumn id="5" xr3:uid="{8B814CB1-4D3E-4A25-B0FD-251860768C60}" name="2019[r]_x000a_Multilateral ODA_x000a_of which: FCO_x000a_£ thousand" dataDxfId="21" dataCellStyle="Comma"/>
    <tableColumn id="6" xr3:uid="{D8FB728E-0930-4000-820A-61FEE2E21FAC}" name="2019[r]_x000a_Multilateral ODA_x000a_Other extending agencies_x000a_£ thousand" dataDxfId="20" dataCellStyle="Comma"/>
    <tableColumn id="7" xr3:uid="{06705094-08AD-4054-840B-B7894B6C7D94}" name="2019[r]_x000a_Multilateral_x000a_ODA_x000a_Total_x000a_£ thousand" dataDxfId="19" dataCellStyle="Comma"/>
    <tableColumn id="8" xr3:uid="{D202B578-EE25-4F80-8943-0C72BE6C3BD4}" name="2019[r]_x000a_Bi through_x000a_multi ODA_x000a_FCDO_x000a_£ thousand" dataDxfId="18" dataCellStyle="Comma"/>
    <tableColumn id="9" xr3:uid="{680F2864-5691-474B-8112-2A0B5D6E3D08}" name="2019[r]_x000a_Bi through multi ODA_x000a_of which: DFID_x000a_£ thousand" dataDxfId="17" dataCellStyle="Comma"/>
    <tableColumn id="10" xr3:uid="{8D5ECEA2-87A9-4D85-A88D-6FE8EEA8F598}" name="2019[r]_x000a_Bi through multi ODA_x000a_of which: FCO_x000a_£ thousand" dataDxfId="16" dataCellStyle="Comma"/>
    <tableColumn id="11" xr3:uid="{7AA11727-C62E-42C0-A5ED-4D6D0928F287}" name="2019[r]_x000a_Bi through multi ODA_x000a_Other extending agencies_x000a_£ thousand" dataDxfId="15" dataCellStyle="Comma"/>
    <tableColumn id="12" xr3:uid="{827644B9-68D5-4B04-A7E3-8F0F381E338A}" name="2019[r]_x000a_Bi through multi ODA_x000a_Total_x000a_£ thousand" dataDxfId="14" dataCellStyle="Comma"/>
    <tableColumn id="13" xr3:uid="{B3D53A49-B6B7-4494-ABE2-98D4C274E496}" name="Total UK ODA,_x000a_2019[r]" dataDxfId="13" dataCellStyle="Comma"/>
    <tableColumn id="14" xr3:uid="{D7FA7629-A2F7-4DB1-904D-D2EFF6D43AD6}" name="2020_x000a_Multilateral_x000a_ODA_x000a_FCDO_x000a_£ thousand" dataDxfId="12" dataCellStyle="Comma"/>
    <tableColumn id="15" xr3:uid="{05E60FEA-9B22-4B72-A0CA-973D16557C0B}" name="2020_x000a_Multilateral ODA_x000a_of which: DFID_x000a_£ thousand" dataDxfId="11" dataCellStyle="Comma"/>
    <tableColumn id="16" xr3:uid="{04100A93-6874-44B0-8F4C-72069A8B10A4}" name="2020_x000a_Multilateral ODA_x000a_of which: FCO_x000a_£ thousand" dataDxfId="10" dataCellStyle="Comma"/>
    <tableColumn id="17" xr3:uid="{3F094D88-C063-4556-B651-ED38D5DE697F}" name="2020_x000a_Multilateral ODA_x000a_Other extending agencies_x000a_£ thousand" dataDxfId="9" dataCellStyle="Comma"/>
    <tableColumn id="18" xr3:uid="{F8599432-A182-453B-804A-E4CAD04E93C4}" name="2020_x000a_Multilateral_x000a_ODA_x000a_Total_x000a_£ thousand" dataDxfId="8" dataCellStyle="Comma"/>
    <tableColumn id="19" xr3:uid="{3D439ADD-3A9C-48E5-9DC7-0738D3A8F1B8}" name="2020_x000a_Bi through multi ODA_x000a_FCDO_x000a_£ thousand" dataDxfId="7" dataCellStyle="Comma"/>
    <tableColumn id="20" xr3:uid="{F0670485-CB38-4D06-952D-B14DCBC7D5CF}" name="2020_x000a_Bi through multi ODA_x000a_of which: DFID_x000a_£ thousand" dataDxfId="6" dataCellStyle="Comma"/>
    <tableColumn id="21" xr3:uid="{2647C105-8CCA-498B-A657-0C3AD35F4FB4}" name="2020_x000a_Bi through multi ODA_x000a_of which: FCO_x000a_£ thousand" dataDxfId="5" dataCellStyle="Comma"/>
    <tableColumn id="22" xr3:uid="{8BAD4D91-6ECA-4DF8-9F71-845C80B17FEA}" name="2020_x000a_Bi through multi ODA_x000a_Other extending agencies_x000a_£ thousand" dataDxfId="4" dataCellStyle="Comma"/>
    <tableColumn id="23" xr3:uid="{AD7A4176-0EE8-4FE6-809F-1F5ADAFACEBA}" name="2020_x000a_Bi through multi ODA_x000a_Total_x000a_£ thousand" dataDxfId="3" dataCellStyle="Comma"/>
    <tableColumn id="24" xr3:uid="{157CFE8F-9EDC-48D9-AE49-E02302AD0E90}" name="Total UK ODA, 2020" dataDxfId="2" dataCellStyle="Comma"/>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8019B3F-DB26-40FD-9226-28645EB9FBED}" name="Table6" displayName="Table6" ref="B2:B5" totalsRowShown="0" dataDxfId="1" dataCellStyle="Percent">
  <autoFilter ref="B2:B5" xr:uid="{28019B3F-DB26-40FD-9226-28645EB9FBED}"/>
  <tableColumns count="1">
    <tableColumn id="1" xr3:uid="{DA5BA63F-EF24-4FE6-929E-AA02D07686BA}" name="ODA %GNI" dataDxfId="0" dataCellStyle="Perc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87014/SID-2015-Annexes-1-4a.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assets.publishing.service.gov.uk/government/uploads/system/uploads/attachment_data/file/1021329/Final-SID-annexes-1-3.pdf" TargetMode="External"/><Relationship Id="rId1" Type="http://schemas.openxmlformats.org/officeDocument/2006/relationships/hyperlink" Target="https://www.ons.gov.uk/economy/grossdomesticproductgdp/datasets/quarterlynationalaccounts"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https://assets.publishing.service.gov.uk/government/uploads/system/uploads/attachment_data/file/1021329/Final-SID-annexes-1-3.pdf"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19525/SID-annexes-1-3.pdf"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4.bin"/><Relationship Id="rId1" Type="http://schemas.openxmlformats.org/officeDocument/2006/relationships/hyperlink" Target="https://assets.publishing.service.gov.uk/government/uploads/system/uploads/attachment_data/file/919525/SID-annexes-1-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5.bin"/><Relationship Id="rId1" Type="http://schemas.openxmlformats.org/officeDocument/2006/relationships/hyperlink" Target="https://assets.publishing.service.gov.uk/government/uploads/system/uploads/attachment_data/file/919525/SID-annexes-1-3.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659208/annexes-1-4.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uploads/system/uploads/attachment_data/file/659208/annexes-1-4.pdf" TargetMode="External"/><Relationship Id="rId1" Type="http://schemas.openxmlformats.org/officeDocument/2006/relationships/hyperlink" Target="https://www.gov.uk/government/statistics/statistics-on-international-development-provisional-uk-aid-spend-20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86150-330D-44A7-B6BF-543378D08812}">
  <sheetPr>
    <tabColor theme="9" tint="0.79998168889431442"/>
  </sheetPr>
  <dimension ref="C1:G21"/>
  <sheetViews>
    <sheetView tabSelected="1" workbookViewId="0">
      <selection activeCell="C2" sqref="C2"/>
    </sheetView>
  </sheetViews>
  <sheetFormatPr defaultRowHeight="15"/>
  <cols>
    <col min="3" max="3" width="49.140625" bestFit="1" customWidth="1"/>
    <col min="6" max="7" width="15.5703125" customWidth="1"/>
  </cols>
  <sheetData>
    <row r="1" spans="3:7">
      <c r="C1" t="s">
        <v>671</v>
      </c>
    </row>
    <row r="2" spans="3:7">
      <c r="C2" t="s">
        <v>670</v>
      </c>
    </row>
    <row r="4" spans="3:7">
      <c r="C4" s="44" t="s">
        <v>647</v>
      </c>
    </row>
    <row r="5" spans="3:7">
      <c r="D5" s="330">
        <v>2016</v>
      </c>
      <c r="E5" s="330">
        <v>2021</v>
      </c>
      <c r="F5" s="329">
        <v>2025</v>
      </c>
      <c r="G5" s="329"/>
    </row>
    <row r="6" spans="3:7">
      <c r="D6" s="330"/>
      <c r="E6" s="330"/>
      <c r="F6" s="323" t="s">
        <v>645</v>
      </c>
      <c r="G6" s="323" t="s">
        <v>646</v>
      </c>
    </row>
    <row r="7" spans="3:7">
      <c r="C7" s="216" t="s">
        <v>257</v>
      </c>
      <c r="D7" s="218">
        <f>'Table 2'!G12/1000</f>
        <v>13.3771313884768</v>
      </c>
      <c r="E7" s="218">
        <f>'Table 2'!G17/1000</f>
        <v>11.496464727855312</v>
      </c>
      <c r="F7" s="218">
        <f>('Table 2'!F21*0.005)/1000</f>
        <v>13.816606065</v>
      </c>
      <c r="G7" s="218">
        <f>('Table 2'!F21*0.007)/1000</f>
        <v>19.343248491000001</v>
      </c>
    </row>
    <row r="8" spans="3:7">
      <c r="C8" s="321" t="s">
        <v>659</v>
      </c>
      <c r="D8" s="218">
        <f>D7-D9</f>
        <v>8.5341585873543995</v>
      </c>
      <c r="E8" s="218">
        <f t="shared" ref="E8:G8" si="0">E7-E9</f>
        <v>7.0857793211756253</v>
      </c>
      <c r="F8" s="218">
        <f t="shared" si="0"/>
        <v>10.36245454875</v>
      </c>
      <c r="G8" s="218">
        <f t="shared" si="0"/>
        <v>14.507436368250001</v>
      </c>
    </row>
    <row r="9" spans="3:7">
      <c r="C9" s="321" t="s">
        <v>642</v>
      </c>
      <c r="D9" s="218">
        <f>'Table 2'!H12/1000</f>
        <v>4.8429728011224</v>
      </c>
      <c r="E9" s="218">
        <f>'Table 2'!H17/1000</f>
        <v>4.4106854066796863</v>
      </c>
      <c r="F9" s="218">
        <f>0.25*F7</f>
        <v>3.4541515162500001</v>
      </c>
      <c r="G9" s="218">
        <f>0.25*G7</f>
        <v>4.8358121227500002</v>
      </c>
    </row>
    <row r="10" spans="3:7">
      <c r="C10" s="322" t="s">
        <v>643</v>
      </c>
      <c r="D10" s="218">
        <f>'Table 2'!I12/1000</f>
        <v>1.5032225082200001</v>
      </c>
      <c r="E10" s="218">
        <f>'Table 2'!I17/1000</f>
        <v>1.45</v>
      </c>
      <c r="F10" s="218">
        <f>'Table 2'!I21/1000</f>
        <v>0.32500000000000001</v>
      </c>
      <c r="G10" s="218">
        <f>'Table 2'!I21/1000</f>
        <v>0.32500000000000001</v>
      </c>
    </row>
    <row r="11" spans="3:7">
      <c r="C11" s="322" t="s">
        <v>644</v>
      </c>
      <c r="D11" s="218">
        <f>D9-D10</f>
        <v>3.3397502929023997</v>
      </c>
      <c r="E11" s="218">
        <f>E9-E10</f>
        <v>2.9606854066796862</v>
      </c>
      <c r="F11" s="218">
        <f t="shared" ref="F11:G11" si="1">F9-F10</f>
        <v>3.1291515162499999</v>
      </c>
      <c r="G11" s="218">
        <f t="shared" si="1"/>
        <v>4.51081212275</v>
      </c>
    </row>
    <row r="14" spans="3:7">
      <c r="C14" s="44" t="s">
        <v>648</v>
      </c>
    </row>
    <row r="15" spans="3:7">
      <c r="D15" s="330">
        <v>2016</v>
      </c>
      <c r="E15" s="330">
        <v>2021</v>
      </c>
      <c r="F15" s="329">
        <v>2025</v>
      </c>
      <c r="G15" s="329"/>
    </row>
    <row r="16" spans="3:7">
      <c r="D16" s="330"/>
      <c r="E16" s="330"/>
      <c r="F16" s="323" t="s">
        <v>645</v>
      </c>
      <c r="G16" s="323" t="s">
        <v>646</v>
      </c>
    </row>
    <row r="17" spans="3:7">
      <c r="C17" s="216" t="s">
        <v>257</v>
      </c>
      <c r="D17" s="218">
        <f>'Table 2'!O12/1000</f>
        <v>15.000447725873288</v>
      </c>
      <c r="E17" s="218">
        <f>'Table 2'!O17/1000</f>
        <v>11.496464727855312</v>
      </c>
      <c r="F17" s="218">
        <f>(('Table 2'!F21*0.005)/1000)*('Table 2'!M17/'Table 2'!M21)</f>
        <v>12.549201480561637</v>
      </c>
      <c r="G17" s="218">
        <f>(('Table 2'!F21*0.007)/1000)*('Table 2'!M17/'Table 2'!M21)</f>
        <v>17.568882072786291</v>
      </c>
    </row>
    <row r="18" spans="3:7">
      <c r="C18" s="321" t="s">
        <v>659</v>
      </c>
      <c r="D18" s="218">
        <f>D17-D19</f>
        <v>9.5697796527734482</v>
      </c>
      <c r="E18" s="218">
        <f t="shared" ref="E18:G18" si="2">E17-E19</f>
        <v>7.0857793211756253</v>
      </c>
      <c r="F18" s="218">
        <f t="shared" si="2"/>
        <v>9.411901110421228</v>
      </c>
      <c r="G18" s="218">
        <f t="shared" si="2"/>
        <v>13.176661554589717</v>
      </c>
    </row>
    <row r="19" spans="3:7">
      <c r="C19" s="321" t="s">
        <v>642</v>
      </c>
      <c r="D19" s="218">
        <f>'Table 2'!P12/1000</f>
        <v>5.4306680730998398</v>
      </c>
      <c r="E19" s="218">
        <f>'Table 2'!P17/1000</f>
        <v>4.4106854066796863</v>
      </c>
      <c r="F19" s="218">
        <f>0.25*F17</f>
        <v>3.1373003701404092</v>
      </c>
      <c r="G19" s="218">
        <f>0.25*G17</f>
        <v>4.3922205181965728</v>
      </c>
    </row>
    <row r="20" spans="3:7">
      <c r="C20" s="322" t="s">
        <v>643</v>
      </c>
      <c r="D20" s="218">
        <f>'Table 2'!Q12/1000</f>
        <v>1.685638721791594</v>
      </c>
      <c r="E20" s="218">
        <f>'Table 2'!Q17/1000</f>
        <v>1.45</v>
      </c>
      <c r="F20" s="218">
        <f>'Table 2'!Q21/1000</f>
        <v>0.29518757804885937</v>
      </c>
      <c r="G20" s="218">
        <f>'Table 2'!Q21/1000</f>
        <v>0.29518757804885937</v>
      </c>
    </row>
    <row r="21" spans="3:7">
      <c r="C21" s="322" t="s">
        <v>644</v>
      </c>
      <c r="D21" s="218">
        <f>D19-D20</f>
        <v>3.7450293513082458</v>
      </c>
      <c r="E21" s="218">
        <f t="shared" ref="E21:G21" si="3">E19-E20</f>
        <v>2.9606854066796862</v>
      </c>
      <c r="F21" s="218">
        <f t="shared" si="3"/>
        <v>2.8421127920915499</v>
      </c>
      <c r="G21" s="218">
        <f t="shared" si="3"/>
        <v>4.097032940147713</v>
      </c>
    </row>
  </sheetData>
  <mergeCells count="6">
    <mergeCell ref="F5:G5"/>
    <mergeCell ref="E5:E6"/>
    <mergeCell ref="D5:D6"/>
    <mergeCell ref="D15:D16"/>
    <mergeCell ref="E15:E16"/>
    <mergeCell ref="F15:G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58B5B-6F89-45B2-AA98-22E75818D4C1}">
  <dimension ref="A1:O107"/>
  <sheetViews>
    <sheetView zoomScaleNormal="100" workbookViewId="0">
      <pane xSplit="1" ySplit="5" topLeftCell="G44" activePane="bottomRight" state="frozen"/>
      <selection pane="topRight" activeCell="B1" sqref="B1"/>
      <selection pane="bottomLeft" activeCell="A6" sqref="A6"/>
      <selection pane="bottomRight" activeCell="B6" sqref="B6"/>
    </sheetView>
  </sheetViews>
  <sheetFormatPr defaultColWidth="9.140625" defaultRowHeight="15"/>
  <cols>
    <col min="1" max="1" width="66.5703125" style="228" customWidth="1"/>
    <col min="2" max="2" width="14.42578125" style="228" customWidth="1"/>
    <col min="3" max="3" width="12.42578125" style="228" customWidth="1"/>
    <col min="4" max="4" width="9.140625" style="228"/>
    <col min="5" max="5" width="11.140625" style="228" customWidth="1"/>
    <col min="6" max="6" width="12.42578125" style="228" customWidth="1"/>
    <col min="7" max="8" width="9.140625" style="228"/>
    <col min="9" max="9" width="9.42578125" style="228" customWidth="1"/>
    <col min="10" max="10" width="10.42578125" style="228" customWidth="1"/>
    <col min="11" max="11" width="9.140625" style="228"/>
    <col min="12" max="12" width="10.140625" style="228" customWidth="1"/>
    <col min="13" max="13" width="11.85546875" style="228" customWidth="1"/>
    <col min="14" max="14" width="9.140625" style="228" customWidth="1"/>
    <col min="15" max="16384" width="9.140625" style="228"/>
  </cols>
  <sheetData>
    <row r="1" spans="1:15" ht="20.25">
      <c r="A1" s="225" t="s">
        <v>601</v>
      </c>
      <c r="B1" s="225"/>
      <c r="C1" s="225"/>
      <c r="D1" s="225"/>
      <c r="E1" s="225"/>
      <c r="F1" s="226"/>
      <c r="G1" s="226"/>
      <c r="H1" s="226"/>
      <c r="I1" s="226"/>
      <c r="J1" s="226"/>
      <c r="K1" s="227"/>
      <c r="L1" s="226"/>
      <c r="M1" s="226"/>
      <c r="N1" s="226"/>
      <c r="O1" s="226"/>
    </row>
    <row r="2" spans="1:15">
      <c r="I2" s="279"/>
      <c r="J2" s="279"/>
      <c r="K2" s="280"/>
      <c r="L2" s="279"/>
      <c r="M2" s="279"/>
      <c r="N2" s="279"/>
      <c r="O2" s="278" t="s">
        <v>508</v>
      </c>
    </row>
    <row r="3" spans="1:15">
      <c r="A3" s="334" t="s">
        <v>509</v>
      </c>
      <c r="B3" s="342" t="s">
        <v>600</v>
      </c>
      <c r="C3" s="343"/>
      <c r="D3" s="343"/>
      <c r="E3" s="343"/>
      <c r="F3" s="343"/>
      <c r="G3" s="343"/>
      <c r="H3" s="344"/>
      <c r="I3" s="342">
        <v>2015</v>
      </c>
      <c r="J3" s="343"/>
      <c r="K3" s="343"/>
      <c r="L3" s="343"/>
      <c r="M3" s="343"/>
      <c r="N3" s="343"/>
      <c r="O3" s="343"/>
    </row>
    <row r="4" spans="1:15">
      <c r="A4" s="335"/>
      <c r="B4" s="342" t="s">
        <v>258</v>
      </c>
      <c r="C4" s="343"/>
      <c r="D4" s="344"/>
      <c r="E4" s="342" t="s">
        <v>511</v>
      </c>
      <c r="F4" s="343"/>
      <c r="G4" s="344"/>
      <c r="H4" s="345" t="s">
        <v>599</v>
      </c>
      <c r="I4" s="342" t="s">
        <v>258</v>
      </c>
      <c r="J4" s="343"/>
      <c r="K4" s="344"/>
      <c r="L4" s="342" t="s">
        <v>511</v>
      </c>
      <c r="M4" s="343"/>
      <c r="N4" s="344"/>
      <c r="O4" s="347" t="s">
        <v>598</v>
      </c>
    </row>
    <row r="5" spans="1:15" ht="35.25" thickBot="1">
      <c r="A5" s="336"/>
      <c r="B5" s="276" t="s">
        <v>514</v>
      </c>
      <c r="C5" s="237" t="s">
        <v>515</v>
      </c>
      <c r="D5" s="275" t="s">
        <v>500</v>
      </c>
      <c r="E5" s="276" t="s">
        <v>514</v>
      </c>
      <c r="F5" s="237" t="s">
        <v>515</v>
      </c>
      <c r="G5" s="275" t="s">
        <v>500</v>
      </c>
      <c r="H5" s="346"/>
      <c r="I5" s="276" t="s">
        <v>514</v>
      </c>
      <c r="J5" s="237" t="s">
        <v>515</v>
      </c>
      <c r="K5" s="277" t="s">
        <v>500</v>
      </c>
      <c r="L5" s="276" t="s">
        <v>514</v>
      </c>
      <c r="M5" s="237" t="s">
        <v>515</v>
      </c>
      <c r="N5" s="275" t="s">
        <v>500</v>
      </c>
      <c r="O5" s="348"/>
    </row>
    <row r="6" spans="1:15">
      <c r="A6" s="274" t="s">
        <v>285</v>
      </c>
      <c r="B6" s="241">
        <v>0</v>
      </c>
      <c r="C6" s="241">
        <v>0</v>
      </c>
      <c r="D6" s="272">
        <v>0</v>
      </c>
      <c r="E6" s="241">
        <v>0</v>
      </c>
      <c r="F6" s="241">
        <v>0</v>
      </c>
      <c r="G6" s="242">
        <v>0</v>
      </c>
      <c r="H6" s="273">
        <v>0</v>
      </c>
      <c r="I6" s="241">
        <v>39963.172429999999</v>
      </c>
      <c r="J6" s="241">
        <v>0</v>
      </c>
      <c r="K6" s="272">
        <v>39963.172429999999</v>
      </c>
      <c r="L6" s="271">
        <v>0</v>
      </c>
      <c r="M6" s="271">
        <v>0</v>
      </c>
      <c r="N6" s="242">
        <v>0</v>
      </c>
      <c r="O6" s="268">
        <v>39963.172429999999</v>
      </c>
    </row>
    <row r="7" spans="1:15">
      <c r="A7" s="270" t="s">
        <v>286</v>
      </c>
      <c r="B7" s="241">
        <v>5498.2749400000002</v>
      </c>
      <c r="C7" s="241">
        <v>0</v>
      </c>
      <c r="D7" s="269">
        <v>5498.2749400000002</v>
      </c>
      <c r="E7" s="241">
        <v>1900</v>
      </c>
      <c r="F7" s="241">
        <v>0</v>
      </c>
      <c r="G7" s="242">
        <v>1900</v>
      </c>
      <c r="H7" s="268">
        <v>7398.2749400000002</v>
      </c>
      <c r="I7" s="241">
        <v>6392.4525599999997</v>
      </c>
      <c r="J7" s="241">
        <v>0</v>
      </c>
      <c r="K7" s="269">
        <v>6392.4525599999997</v>
      </c>
      <c r="L7" s="241">
        <v>7450</v>
      </c>
      <c r="M7" s="241">
        <v>0</v>
      </c>
      <c r="N7" s="242">
        <v>7450</v>
      </c>
      <c r="O7" s="268">
        <v>13842.45256</v>
      </c>
    </row>
    <row r="8" spans="1:15">
      <c r="A8" s="270" t="s">
        <v>516</v>
      </c>
      <c r="B8" s="241">
        <v>206533.27912999998</v>
      </c>
      <c r="C8" s="241">
        <v>0</v>
      </c>
      <c r="D8" s="269">
        <v>206533.27912999998</v>
      </c>
      <c r="E8" s="241">
        <v>1434.8720000000001</v>
      </c>
      <c r="F8" s="241">
        <v>0</v>
      </c>
      <c r="G8" s="242">
        <v>1434.8720000000001</v>
      </c>
      <c r="H8" s="268">
        <v>207968.15112999998</v>
      </c>
      <c r="I8" s="241">
        <v>212488.47771000001</v>
      </c>
      <c r="J8" s="241">
        <v>0</v>
      </c>
      <c r="K8" s="269">
        <v>212488.47771000001</v>
      </c>
      <c r="L8" s="241">
        <v>0</v>
      </c>
      <c r="M8" s="241">
        <v>0</v>
      </c>
      <c r="N8" s="242">
        <v>0</v>
      </c>
      <c r="O8" s="268">
        <v>212488.47771000001</v>
      </c>
    </row>
    <row r="9" spans="1:15">
      <c r="A9" s="270" t="s">
        <v>597</v>
      </c>
      <c r="B9" s="241">
        <v>0</v>
      </c>
      <c r="C9" s="241">
        <v>0</v>
      </c>
      <c r="D9" s="269">
        <v>0</v>
      </c>
      <c r="E9" s="241">
        <v>30000</v>
      </c>
      <c r="F9" s="241">
        <v>0</v>
      </c>
      <c r="G9" s="242">
        <v>30000</v>
      </c>
      <c r="H9" s="268">
        <v>30000</v>
      </c>
      <c r="I9" s="241">
        <v>0</v>
      </c>
      <c r="J9" s="241">
        <v>0</v>
      </c>
      <c r="K9" s="269">
        <v>0</v>
      </c>
      <c r="L9" s="241">
        <v>0</v>
      </c>
      <c r="M9" s="241">
        <v>0</v>
      </c>
      <c r="N9" s="242">
        <v>0</v>
      </c>
      <c r="O9" s="268">
        <v>0</v>
      </c>
    </row>
    <row r="10" spans="1:15">
      <c r="A10" s="270" t="s">
        <v>518</v>
      </c>
      <c r="B10" s="241">
        <v>0</v>
      </c>
      <c r="C10" s="241">
        <v>0</v>
      </c>
      <c r="D10" s="269">
        <v>0</v>
      </c>
      <c r="E10" s="241">
        <v>500</v>
      </c>
      <c r="F10" s="241">
        <v>0</v>
      </c>
      <c r="G10" s="242">
        <v>500</v>
      </c>
      <c r="H10" s="268">
        <v>500</v>
      </c>
      <c r="I10" s="241">
        <v>0</v>
      </c>
      <c r="J10" s="241">
        <v>0</v>
      </c>
      <c r="K10" s="269">
        <v>0</v>
      </c>
      <c r="L10" s="241">
        <v>597.51700000000005</v>
      </c>
      <c r="M10" s="241">
        <v>1761.9229300000002</v>
      </c>
      <c r="N10" s="242">
        <v>2359.4399300000005</v>
      </c>
      <c r="O10" s="268">
        <v>2359.4399300000005</v>
      </c>
    </row>
    <row r="11" spans="1:15">
      <c r="A11" s="270" t="s">
        <v>596</v>
      </c>
      <c r="B11" s="241">
        <v>0</v>
      </c>
      <c r="C11" s="241">
        <v>0</v>
      </c>
      <c r="D11" s="269">
        <v>0</v>
      </c>
      <c r="E11" s="241">
        <v>0</v>
      </c>
      <c r="F11" s="241">
        <v>21.705819999999999</v>
      </c>
      <c r="G11" s="242">
        <v>21.705819999999999</v>
      </c>
      <c r="H11" s="268">
        <v>21.705819999999999</v>
      </c>
      <c r="I11" s="241">
        <v>0</v>
      </c>
      <c r="J11" s="241">
        <v>0</v>
      </c>
      <c r="K11" s="269">
        <v>0</v>
      </c>
      <c r="L11" s="241">
        <v>0</v>
      </c>
      <c r="M11" s="241">
        <v>26.5</v>
      </c>
      <c r="N11" s="242">
        <v>26.5</v>
      </c>
      <c r="O11" s="268">
        <v>26.5</v>
      </c>
    </row>
    <row r="12" spans="1:15">
      <c r="A12" s="270" t="s">
        <v>289</v>
      </c>
      <c r="B12" s="241">
        <v>8325.0624499999994</v>
      </c>
      <c r="C12" s="241">
        <v>0</v>
      </c>
      <c r="D12" s="269">
        <v>8325.0624499999994</v>
      </c>
      <c r="E12" s="241">
        <v>23179.3822</v>
      </c>
      <c r="F12" s="241">
        <v>0</v>
      </c>
      <c r="G12" s="242">
        <v>23179.3822</v>
      </c>
      <c r="H12" s="268">
        <v>31504.444649999998</v>
      </c>
      <c r="I12" s="241">
        <v>0</v>
      </c>
      <c r="J12" s="241">
        <v>0</v>
      </c>
      <c r="K12" s="269">
        <v>0</v>
      </c>
      <c r="L12" s="241">
        <v>69343.418999999994</v>
      </c>
      <c r="M12" s="241">
        <v>-181.92500000000018</v>
      </c>
      <c r="N12" s="242">
        <v>69161.493999999992</v>
      </c>
      <c r="O12" s="268">
        <v>69161.493999999992</v>
      </c>
    </row>
    <row r="13" spans="1:15">
      <c r="A13" s="270" t="s">
        <v>519</v>
      </c>
      <c r="B13" s="241">
        <v>50000</v>
      </c>
      <c r="C13" s="241">
        <v>0</v>
      </c>
      <c r="D13" s="269">
        <v>50000</v>
      </c>
      <c r="E13" s="241">
        <v>0</v>
      </c>
      <c r="F13" s="241">
        <v>0</v>
      </c>
      <c r="G13" s="242">
        <v>0</v>
      </c>
      <c r="H13" s="268">
        <v>50000</v>
      </c>
      <c r="I13" s="241">
        <v>50000</v>
      </c>
      <c r="J13" s="241">
        <v>0</v>
      </c>
      <c r="K13" s="269">
        <v>50000</v>
      </c>
      <c r="L13" s="241">
        <v>0</v>
      </c>
      <c r="M13" s="241">
        <v>0</v>
      </c>
      <c r="N13" s="242">
        <v>0</v>
      </c>
      <c r="O13" s="268">
        <v>50000</v>
      </c>
    </row>
    <row r="14" spans="1:15">
      <c r="A14" s="270" t="s">
        <v>595</v>
      </c>
      <c r="B14" s="241">
        <v>0</v>
      </c>
      <c r="C14" s="241">
        <v>0</v>
      </c>
      <c r="D14" s="269">
        <v>0</v>
      </c>
      <c r="E14" s="241">
        <v>0</v>
      </c>
      <c r="F14" s="241">
        <v>42</v>
      </c>
      <c r="G14" s="242">
        <v>42</v>
      </c>
      <c r="H14" s="268">
        <v>42</v>
      </c>
      <c r="I14" s="241">
        <v>0</v>
      </c>
      <c r="J14" s="241">
        <v>0</v>
      </c>
      <c r="K14" s="269">
        <v>0</v>
      </c>
      <c r="L14" s="241">
        <v>0</v>
      </c>
      <c r="M14" s="241">
        <v>0</v>
      </c>
      <c r="N14" s="242">
        <v>0</v>
      </c>
      <c r="O14" s="268">
        <v>0</v>
      </c>
    </row>
    <row r="15" spans="1:15">
      <c r="A15" s="270" t="s">
        <v>520</v>
      </c>
      <c r="B15" s="241">
        <v>9053.908370000001</v>
      </c>
      <c r="C15" s="241">
        <v>0</v>
      </c>
      <c r="D15" s="269">
        <v>9053.908370000001</v>
      </c>
      <c r="E15" s="241">
        <v>0</v>
      </c>
      <c r="F15" s="241">
        <v>0</v>
      </c>
      <c r="G15" s="242">
        <v>0</v>
      </c>
      <c r="H15" s="268">
        <v>9053.908370000001</v>
      </c>
      <c r="I15" s="241">
        <v>12277.33022</v>
      </c>
      <c r="J15" s="241">
        <v>0</v>
      </c>
      <c r="K15" s="269">
        <v>12277.33022</v>
      </c>
      <c r="L15" s="241">
        <v>-1360.98262</v>
      </c>
      <c r="M15" s="241">
        <v>0</v>
      </c>
      <c r="N15" s="242">
        <v>-1360.98262</v>
      </c>
      <c r="O15" s="268">
        <v>10916.347599999999</v>
      </c>
    </row>
    <row r="16" spans="1:15">
      <c r="A16" s="270" t="s">
        <v>293</v>
      </c>
      <c r="B16" s="241">
        <v>69000</v>
      </c>
      <c r="C16" s="241">
        <v>0</v>
      </c>
      <c r="D16" s="269">
        <v>69000</v>
      </c>
      <c r="E16" s="241">
        <v>0</v>
      </c>
      <c r="F16" s="241">
        <v>0</v>
      </c>
      <c r="G16" s="242">
        <v>0</v>
      </c>
      <c r="H16" s="268">
        <v>69000</v>
      </c>
      <c r="I16" s="241">
        <v>55000</v>
      </c>
      <c r="J16" s="241">
        <v>0</v>
      </c>
      <c r="K16" s="269">
        <v>55000</v>
      </c>
      <c r="L16" s="241">
        <v>0</v>
      </c>
      <c r="M16" s="241">
        <v>0</v>
      </c>
      <c r="N16" s="242">
        <v>0</v>
      </c>
      <c r="O16" s="268">
        <v>55000</v>
      </c>
    </row>
    <row r="17" spans="1:15">
      <c r="A17" s="270" t="s">
        <v>294</v>
      </c>
      <c r="B17" s="241">
        <v>38000</v>
      </c>
      <c r="C17" s="241">
        <v>0</v>
      </c>
      <c r="D17" s="269">
        <v>38000</v>
      </c>
      <c r="E17" s="241">
        <v>0</v>
      </c>
      <c r="F17" s="241">
        <v>0</v>
      </c>
      <c r="G17" s="242">
        <v>0</v>
      </c>
      <c r="H17" s="268">
        <v>38000</v>
      </c>
      <c r="I17" s="241">
        <v>35000</v>
      </c>
      <c r="J17" s="241">
        <v>0</v>
      </c>
      <c r="K17" s="269">
        <v>35000</v>
      </c>
      <c r="L17" s="241">
        <v>0</v>
      </c>
      <c r="M17" s="241">
        <v>0</v>
      </c>
      <c r="N17" s="242">
        <v>0</v>
      </c>
      <c r="O17" s="268">
        <v>35000</v>
      </c>
    </row>
    <row r="18" spans="1:15">
      <c r="A18" s="270" t="s">
        <v>295</v>
      </c>
      <c r="B18" s="241">
        <v>0</v>
      </c>
      <c r="C18" s="241">
        <v>111691.83900000001</v>
      </c>
      <c r="D18" s="269">
        <v>111691.83900000001</v>
      </c>
      <c r="E18" s="241">
        <v>0</v>
      </c>
      <c r="F18" s="241">
        <v>0</v>
      </c>
      <c r="G18" s="242">
        <v>0</v>
      </c>
      <c r="H18" s="268">
        <v>111691.83900000001</v>
      </c>
      <c r="I18" s="241">
        <v>0</v>
      </c>
      <c r="J18" s="241">
        <v>157802.231</v>
      </c>
      <c r="K18" s="269">
        <v>157802.231</v>
      </c>
      <c r="L18" s="241">
        <v>0</v>
      </c>
      <c r="M18" s="241">
        <v>0</v>
      </c>
      <c r="N18" s="242">
        <v>0</v>
      </c>
      <c r="O18" s="268">
        <v>157802.231</v>
      </c>
    </row>
    <row r="19" spans="1:15">
      <c r="A19" s="270" t="s">
        <v>521</v>
      </c>
      <c r="B19" s="241">
        <v>314.17320000000001</v>
      </c>
      <c r="C19" s="241">
        <v>733.35480000000007</v>
      </c>
      <c r="D19" s="269">
        <v>1047.528</v>
      </c>
      <c r="E19" s="241">
        <v>0</v>
      </c>
      <c r="F19" s="241">
        <v>0</v>
      </c>
      <c r="G19" s="242">
        <v>0</v>
      </c>
      <c r="H19" s="268">
        <v>1047.528</v>
      </c>
      <c r="I19" s="241">
        <v>0</v>
      </c>
      <c r="J19" s="241">
        <v>721.55000000000007</v>
      </c>
      <c r="K19" s="269">
        <v>721.55000000000007</v>
      </c>
      <c r="L19" s="241">
        <v>0</v>
      </c>
      <c r="M19" s="241">
        <v>0</v>
      </c>
      <c r="N19" s="242">
        <v>0</v>
      </c>
      <c r="O19" s="268">
        <v>721.55000000000007</v>
      </c>
    </row>
    <row r="20" spans="1:15">
      <c r="A20" s="270" t="s">
        <v>522</v>
      </c>
      <c r="B20" s="241">
        <v>1400</v>
      </c>
      <c r="C20" s="241">
        <v>0</v>
      </c>
      <c r="D20" s="269">
        <v>1400</v>
      </c>
      <c r="E20" s="241">
        <v>0</v>
      </c>
      <c r="F20" s="241">
        <v>0</v>
      </c>
      <c r="G20" s="242">
        <v>0</v>
      </c>
      <c r="H20" s="268">
        <v>1400</v>
      </c>
      <c r="I20" s="241">
        <v>1300</v>
      </c>
      <c r="J20" s="241">
        <v>0</v>
      </c>
      <c r="K20" s="269">
        <v>1300</v>
      </c>
      <c r="L20" s="241">
        <v>351.65899999999999</v>
      </c>
      <c r="M20" s="241">
        <v>0</v>
      </c>
      <c r="N20" s="242">
        <v>351.65899999999999</v>
      </c>
      <c r="O20" s="268">
        <v>1651.6590000000001</v>
      </c>
    </row>
    <row r="21" spans="1:15">
      <c r="A21" s="270" t="s">
        <v>298</v>
      </c>
      <c r="B21" s="241">
        <v>9279.7880000000005</v>
      </c>
      <c r="C21" s="241">
        <v>0</v>
      </c>
      <c r="D21" s="269">
        <v>9279.7880000000005</v>
      </c>
      <c r="E21" s="241">
        <v>0</v>
      </c>
      <c r="F21" s="241">
        <v>0</v>
      </c>
      <c r="G21" s="242">
        <v>0</v>
      </c>
      <c r="H21" s="268">
        <v>9279.7880000000005</v>
      </c>
      <c r="I21" s="241">
        <v>9930.76</v>
      </c>
      <c r="J21" s="241">
        <v>336.85700000000003</v>
      </c>
      <c r="K21" s="269">
        <v>10267.617</v>
      </c>
      <c r="L21" s="241">
        <v>0</v>
      </c>
      <c r="M21" s="241">
        <v>0</v>
      </c>
      <c r="N21" s="242">
        <v>0</v>
      </c>
      <c r="O21" s="268">
        <v>10267.617</v>
      </c>
    </row>
    <row r="22" spans="1:15">
      <c r="A22" s="270" t="s">
        <v>299</v>
      </c>
      <c r="B22" s="241">
        <v>0</v>
      </c>
      <c r="C22" s="241">
        <v>191.95218</v>
      </c>
      <c r="D22" s="269">
        <v>191.95218</v>
      </c>
      <c r="E22" s="241">
        <v>0</v>
      </c>
      <c r="F22" s="241">
        <v>0</v>
      </c>
      <c r="G22" s="242">
        <v>0</v>
      </c>
      <c r="H22" s="268">
        <v>191.95218</v>
      </c>
      <c r="I22" s="241">
        <v>0</v>
      </c>
      <c r="J22" s="241">
        <v>0</v>
      </c>
      <c r="K22" s="269">
        <v>0</v>
      </c>
      <c r="L22" s="241">
        <v>0</v>
      </c>
      <c r="M22" s="241">
        <v>100</v>
      </c>
      <c r="N22" s="242">
        <v>100</v>
      </c>
      <c r="O22" s="268">
        <v>100</v>
      </c>
    </row>
    <row r="23" spans="1:15">
      <c r="A23" s="270" t="s">
        <v>524</v>
      </c>
      <c r="B23" s="241">
        <v>619.64412000000004</v>
      </c>
      <c r="C23" s="241">
        <v>0</v>
      </c>
      <c r="D23" s="269">
        <v>619.64412000000004</v>
      </c>
      <c r="E23" s="241">
        <v>0</v>
      </c>
      <c r="F23" s="241">
        <v>0</v>
      </c>
      <c r="G23" s="242">
        <v>0</v>
      </c>
      <c r="H23" s="268">
        <v>619.64412000000004</v>
      </c>
      <c r="I23" s="241">
        <v>282.09399000000002</v>
      </c>
      <c r="J23" s="241">
        <v>0</v>
      </c>
      <c r="K23" s="269">
        <v>282.09399000000002</v>
      </c>
      <c r="L23" s="241">
        <v>0</v>
      </c>
      <c r="M23" s="241">
        <v>0</v>
      </c>
      <c r="N23" s="242">
        <v>0</v>
      </c>
      <c r="O23" s="268">
        <v>282.09399000000002</v>
      </c>
    </row>
    <row r="24" spans="1:15">
      <c r="A24" s="270" t="s">
        <v>301</v>
      </c>
      <c r="B24" s="241">
        <v>0</v>
      </c>
      <c r="C24" s="241">
        <v>25142.632680000002</v>
      </c>
      <c r="D24" s="269">
        <v>25142.632680000002</v>
      </c>
      <c r="E24" s="241">
        <v>0</v>
      </c>
      <c r="F24" s="241">
        <v>0</v>
      </c>
      <c r="G24" s="242">
        <v>0</v>
      </c>
      <c r="H24" s="268">
        <v>25142.632680000002</v>
      </c>
      <c r="I24" s="241">
        <v>0</v>
      </c>
      <c r="J24" s="241">
        <v>9141.3148000000001</v>
      </c>
      <c r="K24" s="269">
        <v>9141.3148000000001</v>
      </c>
      <c r="L24" s="241">
        <v>0</v>
      </c>
      <c r="M24" s="241">
        <v>0</v>
      </c>
      <c r="N24" s="242">
        <v>0</v>
      </c>
      <c r="O24" s="268">
        <v>9141.3148000000001</v>
      </c>
    </row>
    <row r="25" spans="1:15">
      <c r="A25" s="270" t="s">
        <v>594</v>
      </c>
      <c r="B25" s="241">
        <v>0</v>
      </c>
      <c r="C25" s="241">
        <v>0</v>
      </c>
      <c r="D25" s="269">
        <v>0</v>
      </c>
      <c r="E25" s="241">
        <v>0</v>
      </c>
      <c r="F25" s="241">
        <v>64.406930000000003</v>
      </c>
      <c r="G25" s="242">
        <v>64.406930000000003</v>
      </c>
      <c r="H25" s="268">
        <v>64.406930000000003</v>
      </c>
      <c r="I25" s="241">
        <v>0</v>
      </c>
      <c r="J25" s="241">
        <v>0</v>
      </c>
      <c r="K25" s="269">
        <v>0</v>
      </c>
      <c r="L25" s="241">
        <v>0</v>
      </c>
      <c r="M25" s="241">
        <v>66.435000000000002</v>
      </c>
      <c r="N25" s="242">
        <v>66.435000000000002</v>
      </c>
      <c r="O25" s="268">
        <v>66.435000000000002</v>
      </c>
    </row>
    <row r="26" spans="1:15">
      <c r="A26" s="270" t="s">
        <v>593</v>
      </c>
      <c r="B26" s="241">
        <v>0</v>
      </c>
      <c r="C26" s="241">
        <v>0</v>
      </c>
      <c r="D26" s="269">
        <v>0</v>
      </c>
      <c r="E26" s="241">
        <v>0</v>
      </c>
      <c r="F26" s="241">
        <v>4.8</v>
      </c>
      <c r="G26" s="242">
        <v>4.8</v>
      </c>
      <c r="H26" s="268">
        <v>4.8</v>
      </c>
      <c r="I26" s="241">
        <v>0</v>
      </c>
      <c r="J26" s="241">
        <v>0</v>
      </c>
      <c r="K26" s="269">
        <v>0</v>
      </c>
      <c r="L26" s="241">
        <v>0</v>
      </c>
      <c r="M26" s="241">
        <v>0</v>
      </c>
      <c r="N26" s="242">
        <v>0</v>
      </c>
      <c r="O26" s="268">
        <v>0</v>
      </c>
    </row>
    <row r="27" spans="1:15">
      <c r="A27" s="270" t="s">
        <v>305</v>
      </c>
      <c r="B27" s="241">
        <v>373824.59700000001</v>
      </c>
      <c r="C27" s="241">
        <v>442476.13828499999</v>
      </c>
      <c r="D27" s="269">
        <v>816300.73528499994</v>
      </c>
      <c r="E27" s="241">
        <v>0</v>
      </c>
      <c r="F27" s="241">
        <v>10</v>
      </c>
      <c r="G27" s="242">
        <v>10</v>
      </c>
      <c r="H27" s="268">
        <v>816310.73528499994</v>
      </c>
      <c r="I27" s="241">
        <v>425620.46500000003</v>
      </c>
      <c r="J27" s="241">
        <v>509487.36099999998</v>
      </c>
      <c r="K27" s="269">
        <v>935107.826</v>
      </c>
      <c r="L27" s="241">
        <v>0</v>
      </c>
      <c r="M27" s="241">
        <v>0</v>
      </c>
      <c r="N27" s="242">
        <v>0</v>
      </c>
      <c r="O27" s="268">
        <v>935107.826</v>
      </c>
    </row>
    <row r="28" spans="1:15">
      <c r="A28" s="270" t="s">
        <v>306</v>
      </c>
      <c r="B28" s="241">
        <v>327149.41995999997</v>
      </c>
      <c r="C28" s="241">
        <v>0</v>
      </c>
      <c r="D28" s="269">
        <v>327149.41995999997</v>
      </c>
      <c r="E28" s="241">
        <v>378.48</v>
      </c>
      <c r="F28" s="241">
        <v>0</v>
      </c>
      <c r="G28" s="242">
        <v>378.48</v>
      </c>
      <c r="H28" s="268">
        <v>327527.89995999995</v>
      </c>
      <c r="I28" s="241">
        <v>391767.61365999997</v>
      </c>
      <c r="J28" s="241">
        <v>0</v>
      </c>
      <c r="K28" s="269">
        <v>391767.61365999997</v>
      </c>
      <c r="L28" s="241">
        <v>54270</v>
      </c>
      <c r="M28" s="241">
        <v>0</v>
      </c>
      <c r="N28" s="242">
        <v>54270</v>
      </c>
      <c r="O28" s="268">
        <v>446037.61365999997</v>
      </c>
    </row>
    <row r="29" spans="1:15" ht="22.5">
      <c r="A29" s="270" t="s">
        <v>592</v>
      </c>
      <c r="B29" s="241">
        <v>0</v>
      </c>
      <c r="C29" s="241">
        <v>0</v>
      </c>
      <c r="D29" s="269">
        <v>0</v>
      </c>
      <c r="E29" s="241">
        <v>0</v>
      </c>
      <c r="F29" s="241">
        <v>0</v>
      </c>
      <c r="G29" s="242">
        <v>0</v>
      </c>
      <c r="H29" s="268">
        <v>0</v>
      </c>
      <c r="I29" s="241">
        <v>0</v>
      </c>
      <c r="J29" s="241">
        <v>0</v>
      </c>
      <c r="K29" s="269">
        <v>0</v>
      </c>
      <c r="L29" s="241">
        <v>950</v>
      </c>
      <c r="M29" s="241">
        <v>0</v>
      </c>
      <c r="N29" s="242">
        <v>950</v>
      </c>
      <c r="O29" s="268">
        <v>950</v>
      </c>
    </row>
    <row r="30" spans="1:15">
      <c r="A30" s="270" t="s">
        <v>527</v>
      </c>
      <c r="B30" s="241">
        <v>0</v>
      </c>
      <c r="C30" s="241">
        <v>0</v>
      </c>
      <c r="D30" s="269">
        <v>0</v>
      </c>
      <c r="E30" s="241">
        <v>20000</v>
      </c>
      <c r="F30" s="241">
        <v>0</v>
      </c>
      <c r="G30" s="242">
        <v>20000</v>
      </c>
      <c r="H30" s="268">
        <v>20000</v>
      </c>
      <c r="I30" s="241">
        <v>0</v>
      </c>
      <c r="J30" s="241">
        <v>0</v>
      </c>
      <c r="K30" s="269">
        <v>0</v>
      </c>
      <c r="L30" s="241">
        <v>5000</v>
      </c>
      <c r="M30" s="241">
        <v>2800</v>
      </c>
      <c r="N30" s="242">
        <v>7800</v>
      </c>
      <c r="O30" s="268">
        <v>7800</v>
      </c>
    </row>
    <row r="31" spans="1:15">
      <c r="A31" s="270" t="s">
        <v>526</v>
      </c>
      <c r="B31" s="241">
        <v>0</v>
      </c>
      <c r="C31" s="241">
        <v>97.266960000000012</v>
      </c>
      <c r="D31" s="269">
        <v>97.266960000000012</v>
      </c>
      <c r="E31" s="241">
        <v>0</v>
      </c>
      <c r="F31" s="241">
        <v>0</v>
      </c>
      <c r="G31" s="242">
        <v>0</v>
      </c>
      <c r="H31" s="268">
        <v>97.266960000000012</v>
      </c>
      <c r="I31" s="241">
        <v>0</v>
      </c>
      <c r="J31" s="241">
        <v>90.075839999999999</v>
      </c>
      <c r="K31" s="269">
        <v>90.075839999999999</v>
      </c>
      <c r="L31" s="241">
        <v>0</v>
      </c>
      <c r="M31" s="241">
        <v>0</v>
      </c>
      <c r="N31" s="242">
        <v>0</v>
      </c>
      <c r="O31" s="268">
        <v>90.075839999999999</v>
      </c>
    </row>
    <row r="32" spans="1:15">
      <c r="A32" s="270" t="s">
        <v>308</v>
      </c>
      <c r="B32" s="241">
        <v>0</v>
      </c>
      <c r="C32" s="241">
        <v>0</v>
      </c>
      <c r="D32" s="269">
        <v>0</v>
      </c>
      <c r="E32" s="241">
        <v>36512.743690000003</v>
      </c>
      <c r="F32" s="241">
        <v>1258.5563899999997</v>
      </c>
      <c r="G32" s="242">
        <v>37771.300080000001</v>
      </c>
      <c r="H32" s="268">
        <v>37771.300080000001</v>
      </c>
      <c r="I32" s="241">
        <v>0</v>
      </c>
      <c r="J32" s="241">
        <v>0</v>
      </c>
      <c r="K32" s="269">
        <v>0</v>
      </c>
      <c r="L32" s="241">
        <v>1205.65975</v>
      </c>
      <c r="M32" s="241">
        <v>77.108000000000004</v>
      </c>
      <c r="N32" s="242">
        <v>1282.76775</v>
      </c>
      <c r="O32" s="268">
        <v>1282.76775</v>
      </c>
    </row>
    <row r="33" spans="1:15">
      <c r="A33" s="270" t="s">
        <v>309</v>
      </c>
      <c r="B33" s="241">
        <v>8370.0210399999996</v>
      </c>
      <c r="C33" s="241">
        <v>0</v>
      </c>
      <c r="D33" s="269">
        <v>8370.0210399999996</v>
      </c>
      <c r="E33" s="241">
        <v>65089.887140000006</v>
      </c>
      <c r="F33" s="241">
        <v>0</v>
      </c>
      <c r="G33" s="242">
        <v>65089.887140000006</v>
      </c>
      <c r="H33" s="268">
        <v>73459.908179999999</v>
      </c>
      <c r="I33" s="241">
        <v>8266.5640509999994</v>
      </c>
      <c r="J33" s="241">
        <v>0</v>
      </c>
      <c r="K33" s="269">
        <v>8266.5640509999994</v>
      </c>
      <c r="L33" s="241">
        <v>33030.204290000001</v>
      </c>
      <c r="M33" s="241">
        <v>68.115554000000003</v>
      </c>
      <c r="N33" s="242">
        <v>33098.319844000005</v>
      </c>
      <c r="O33" s="268">
        <v>41364.883895000006</v>
      </c>
    </row>
    <row r="34" spans="1:15">
      <c r="A34" s="270" t="s">
        <v>310</v>
      </c>
      <c r="B34" s="241">
        <v>0</v>
      </c>
      <c r="C34" s="241">
        <v>0</v>
      </c>
      <c r="D34" s="269">
        <v>0</v>
      </c>
      <c r="E34" s="241">
        <v>0</v>
      </c>
      <c r="F34" s="241">
        <v>0</v>
      </c>
      <c r="G34" s="242">
        <v>0</v>
      </c>
      <c r="H34" s="268">
        <v>0</v>
      </c>
      <c r="I34" s="241">
        <v>0</v>
      </c>
      <c r="J34" s="241">
        <v>0</v>
      </c>
      <c r="K34" s="269">
        <v>0</v>
      </c>
      <c r="L34" s="241">
        <v>250</v>
      </c>
      <c r="M34" s="241">
        <v>0</v>
      </c>
      <c r="N34" s="242">
        <v>250</v>
      </c>
      <c r="O34" s="268">
        <v>250</v>
      </c>
    </row>
    <row r="35" spans="1:15">
      <c r="A35" s="270" t="s">
        <v>528</v>
      </c>
      <c r="B35" s="241">
        <v>269445.88315999997</v>
      </c>
      <c r="C35" s="241">
        <v>0</v>
      </c>
      <c r="D35" s="269">
        <v>269445.88315999997</v>
      </c>
      <c r="E35" s="241">
        <v>0</v>
      </c>
      <c r="F35" s="241">
        <v>0</v>
      </c>
      <c r="G35" s="242">
        <v>0</v>
      </c>
      <c r="H35" s="268">
        <v>269445.88315999997</v>
      </c>
      <c r="I35" s="241">
        <v>268465.42949000001</v>
      </c>
      <c r="J35" s="241">
        <v>0</v>
      </c>
      <c r="K35" s="269">
        <v>268465.42949000001</v>
      </c>
      <c r="L35" s="241">
        <v>0</v>
      </c>
      <c r="M35" s="241">
        <v>0</v>
      </c>
      <c r="N35" s="242">
        <v>0</v>
      </c>
      <c r="O35" s="268">
        <v>268465.42949000001</v>
      </c>
    </row>
    <row r="36" spans="1:15">
      <c r="A36" s="270" t="s">
        <v>313</v>
      </c>
      <c r="B36" s="241">
        <v>52500</v>
      </c>
      <c r="C36" s="241">
        <v>0</v>
      </c>
      <c r="D36" s="269">
        <v>52500</v>
      </c>
      <c r="E36" s="241">
        <v>0</v>
      </c>
      <c r="F36" s="241">
        <v>0</v>
      </c>
      <c r="G36" s="242">
        <v>0</v>
      </c>
      <c r="H36" s="268">
        <v>52500</v>
      </c>
      <c r="I36" s="241">
        <v>0</v>
      </c>
      <c r="J36" s="241">
        <v>0</v>
      </c>
      <c r="K36" s="269">
        <v>0</v>
      </c>
      <c r="L36" s="241">
        <v>0</v>
      </c>
      <c r="M36" s="241">
        <v>0</v>
      </c>
      <c r="N36" s="242">
        <v>0</v>
      </c>
      <c r="O36" s="268">
        <v>0</v>
      </c>
    </row>
    <row r="37" spans="1:15">
      <c r="A37" s="270" t="s">
        <v>530</v>
      </c>
      <c r="B37" s="241">
        <v>285000</v>
      </c>
      <c r="C37" s="241">
        <v>0</v>
      </c>
      <c r="D37" s="269">
        <v>285000</v>
      </c>
      <c r="E37" s="241">
        <v>0</v>
      </c>
      <c r="F37" s="241">
        <v>0</v>
      </c>
      <c r="G37" s="242">
        <v>0</v>
      </c>
      <c r="H37" s="268">
        <v>285000</v>
      </c>
      <c r="I37" s="241">
        <v>100000</v>
      </c>
      <c r="J37" s="241">
        <v>0</v>
      </c>
      <c r="K37" s="269">
        <v>100000</v>
      </c>
      <c r="L37" s="241">
        <v>0</v>
      </c>
      <c r="M37" s="241">
        <v>0</v>
      </c>
      <c r="N37" s="242">
        <v>0</v>
      </c>
      <c r="O37" s="268">
        <v>100000</v>
      </c>
    </row>
    <row r="38" spans="1:15">
      <c r="A38" s="270" t="s">
        <v>315</v>
      </c>
      <c r="B38" s="241">
        <v>0</v>
      </c>
      <c r="C38" s="241">
        <v>0</v>
      </c>
      <c r="D38" s="269">
        <v>0</v>
      </c>
      <c r="E38" s="241">
        <v>0</v>
      </c>
      <c r="F38" s="241">
        <v>0</v>
      </c>
      <c r="G38" s="242">
        <v>0</v>
      </c>
      <c r="H38" s="268">
        <v>0</v>
      </c>
      <c r="I38" s="241">
        <v>10031</v>
      </c>
      <c r="J38" s="241">
        <v>0</v>
      </c>
      <c r="K38" s="269">
        <v>10031</v>
      </c>
      <c r="L38" s="241">
        <v>0</v>
      </c>
      <c r="M38" s="241">
        <v>0</v>
      </c>
      <c r="N38" s="242">
        <v>0</v>
      </c>
      <c r="O38" s="268">
        <v>10031</v>
      </c>
    </row>
    <row r="39" spans="1:15">
      <c r="A39" s="270" t="s">
        <v>317</v>
      </c>
      <c r="B39" s="241">
        <v>0</v>
      </c>
      <c r="C39" s="241">
        <v>0</v>
      </c>
      <c r="D39" s="269">
        <v>0</v>
      </c>
      <c r="E39" s="241">
        <v>0</v>
      </c>
      <c r="F39" s="241">
        <v>0</v>
      </c>
      <c r="G39" s="242">
        <v>0</v>
      </c>
      <c r="H39" s="268">
        <v>0</v>
      </c>
      <c r="I39" s="241">
        <v>160000</v>
      </c>
      <c r="J39" s="241">
        <v>80000</v>
      </c>
      <c r="K39" s="269">
        <v>240000</v>
      </c>
      <c r="L39" s="241">
        <v>0</v>
      </c>
      <c r="M39" s="241">
        <v>0</v>
      </c>
      <c r="N39" s="242">
        <v>0</v>
      </c>
      <c r="O39" s="268">
        <v>240000</v>
      </c>
    </row>
    <row r="40" spans="1:15">
      <c r="A40" s="270" t="s">
        <v>591</v>
      </c>
      <c r="B40" s="241">
        <v>2392.5477799999999</v>
      </c>
      <c r="C40" s="241">
        <v>0</v>
      </c>
      <c r="D40" s="269">
        <v>2392.5477799999999</v>
      </c>
      <c r="E40" s="241">
        <v>56.682000000000002</v>
      </c>
      <c r="F40" s="241">
        <v>0</v>
      </c>
      <c r="G40" s="242">
        <v>56.682000000000002</v>
      </c>
      <c r="H40" s="268">
        <v>2449.2297799999997</v>
      </c>
      <c r="I40" s="241">
        <v>2112.0028200000002</v>
      </c>
      <c r="J40" s="241">
        <v>0</v>
      </c>
      <c r="K40" s="269">
        <v>2112.0028200000002</v>
      </c>
      <c r="L40" s="241">
        <v>2521</v>
      </c>
      <c r="M40" s="241">
        <v>0</v>
      </c>
      <c r="N40" s="242">
        <v>2521</v>
      </c>
      <c r="O40" s="268">
        <v>4633.0028199999997</v>
      </c>
    </row>
    <row r="41" spans="1:15">
      <c r="A41" s="270" t="s">
        <v>321</v>
      </c>
      <c r="B41" s="241">
        <v>0</v>
      </c>
      <c r="C41" s="241">
        <v>4720.1120000000001</v>
      </c>
      <c r="D41" s="269">
        <v>4720.1120000000001</v>
      </c>
      <c r="E41" s="241">
        <v>0</v>
      </c>
      <c r="F41" s="241">
        <v>0</v>
      </c>
      <c r="G41" s="242">
        <v>0</v>
      </c>
      <c r="H41" s="268">
        <v>4720.1120000000001</v>
      </c>
      <c r="I41" s="241">
        <v>0</v>
      </c>
      <c r="J41" s="241">
        <v>4616.0640009999997</v>
      </c>
      <c r="K41" s="269">
        <v>4616.0640009999997</v>
      </c>
      <c r="L41" s="241">
        <v>0</v>
      </c>
      <c r="M41" s="241">
        <v>360</v>
      </c>
      <c r="N41" s="242">
        <v>360</v>
      </c>
      <c r="O41" s="268">
        <v>4976.0640009999997</v>
      </c>
    </row>
    <row r="42" spans="1:15">
      <c r="A42" s="270" t="s">
        <v>322</v>
      </c>
      <c r="B42" s="241">
        <v>0</v>
      </c>
      <c r="C42" s="241">
        <v>0</v>
      </c>
      <c r="D42" s="269">
        <v>0</v>
      </c>
      <c r="E42" s="241">
        <v>0</v>
      </c>
      <c r="F42" s="241">
        <v>2868.7429999999999</v>
      </c>
      <c r="G42" s="242">
        <v>2868.7429999999999</v>
      </c>
      <c r="H42" s="268">
        <v>2868.7429999999999</v>
      </c>
      <c r="I42" s="241">
        <v>0</v>
      </c>
      <c r="J42" s="241">
        <v>2729.2240000000002</v>
      </c>
      <c r="K42" s="269">
        <v>2729.2240000000002</v>
      </c>
      <c r="L42" s="241">
        <v>0</v>
      </c>
      <c r="M42" s="241">
        <v>0</v>
      </c>
      <c r="N42" s="242">
        <v>0</v>
      </c>
      <c r="O42" s="268">
        <v>2729.2240000000002</v>
      </c>
    </row>
    <row r="43" spans="1:15">
      <c r="A43" s="270" t="s">
        <v>534</v>
      </c>
      <c r="B43" s="241">
        <v>25915.546679999999</v>
      </c>
      <c r="C43" s="241">
        <v>0</v>
      </c>
      <c r="D43" s="269">
        <v>25915.546679999999</v>
      </c>
      <c r="E43" s="241">
        <v>491526.93954000011</v>
      </c>
      <c r="F43" s="241">
        <v>85000</v>
      </c>
      <c r="G43" s="242">
        <v>576526.93954000017</v>
      </c>
      <c r="H43" s="268">
        <v>602442.4862200002</v>
      </c>
      <c r="I43" s="241">
        <v>24445.560450000001</v>
      </c>
      <c r="J43" s="241">
        <v>0</v>
      </c>
      <c r="K43" s="269">
        <v>24445.560450000001</v>
      </c>
      <c r="L43" s="241">
        <v>409037.93192999985</v>
      </c>
      <c r="M43" s="241">
        <v>72000</v>
      </c>
      <c r="N43" s="242">
        <v>481037.93192999985</v>
      </c>
      <c r="O43" s="268">
        <v>505483.49237999984</v>
      </c>
    </row>
    <row r="44" spans="1:15">
      <c r="A44" s="270" t="s">
        <v>535</v>
      </c>
      <c r="B44" s="241">
        <v>1641180</v>
      </c>
      <c r="C44" s="241">
        <v>0</v>
      </c>
      <c r="D44" s="269">
        <v>1641180</v>
      </c>
      <c r="E44" s="241">
        <v>0</v>
      </c>
      <c r="F44" s="241">
        <v>0</v>
      </c>
      <c r="G44" s="242">
        <v>0</v>
      </c>
      <c r="H44" s="268">
        <v>1641180</v>
      </c>
      <c r="I44" s="241">
        <v>1115274.1510000001</v>
      </c>
      <c r="J44" s="241">
        <v>0</v>
      </c>
      <c r="K44" s="269">
        <v>1115274.1510000001</v>
      </c>
      <c r="L44" s="241">
        <v>22152.178820000001</v>
      </c>
      <c r="M44" s="241">
        <v>0</v>
      </c>
      <c r="N44" s="242">
        <v>22152.178820000001</v>
      </c>
      <c r="O44" s="268">
        <v>1137426.3298200001</v>
      </c>
    </row>
    <row r="45" spans="1:15">
      <c r="A45" s="270" t="s">
        <v>325</v>
      </c>
      <c r="B45" s="241">
        <v>0</v>
      </c>
      <c r="C45" s="241">
        <v>0</v>
      </c>
      <c r="D45" s="269">
        <v>0</v>
      </c>
      <c r="E45" s="241">
        <v>0</v>
      </c>
      <c r="F45" s="241">
        <v>0</v>
      </c>
      <c r="G45" s="242">
        <v>0</v>
      </c>
      <c r="H45" s="268">
        <v>0</v>
      </c>
      <c r="I45" s="241">
        <v>79800</v>
      </c>
      <c r="J45" s="241">
        <v>0</v>
      </c>
      <c r="K45" s="269">
        <v>79800</v>
      </c>
      <c r="L45" s="241">
        <v>0</v>
      </c>
      <c r="M45" s="241">
        <v>0</v>
      </c>
      <c r="N45" s="242">
        <v>0</v>
      </c>
      <c r="O45" s="268">
        <v>79800</v>
      </c>
    </row>
    <row r="46" spans="1:15">
      <c r="A46" s="270" t="s">
        <v>536</v>
      </c>
      <c r="B46" s="241">
        <v>0</v>
      </c>
      <c r="C46" s="241">
        <v>0</v>
      </c>
      <c r="D46" s="269">
        <v>0</v>
      </c>
      <c r="E46" s="241">
        <v>10966.666999999999</v>
      </c>
      <c r="F46" s="241">
        <v>0</v>
      </c>
      <c r="G46" s="242">
        <v>10966.666999999999</v>
      </c>
      <c r="H46" s="268">
        <v>10966.666999999999</v>
      </c>
      <c r="I46" s="241">
        <v>0</v>
      </c>
      <c r="J46" s="241">
        <v>0</v>
      </c>
      <c r="K46" s="269">
        <v>0</v>
      </c>
      <c r="L46" s="241">
        <v>30158.332969999999</v>
      </c>
      <c r="M46" s="241">
        <v>0</v>
      </c>
      <c r="N46" s="242">
        <v>30158.332969999999</v>
      </c>
      <c r="O46" s="268">
        <v>30158.332969999999</v>
      </c>
    </row>
    <row r="47" spans="1:15">
      <c r="A47" s="270" t="s">
        <v>329</v>
      </c>
      <c r="B47" s="241">
        <v>73255.706600000005</v>
      </c>
      <c r="C47" s="241">
        <v>0</v>
      </c>
      <c r="D47" s="269">
        <v>73255.706600000005</v>
      </c>
      <c r="E47" s="241">
        <v>4000</v>
      </c>
      <c r="F47" s="241">
        <v>0</v>
      </c>
      <c r="G47" s="242">
        <v>4000</v>
      </c>
      <c r="H47" s="268">
        <v>77255.706600000005</v>
      </c>
      <c r="I47" s="241">
        <v>83594.239000000001</v>
      </c>
      <c r="J47" s="241">
        <v>0</v>
      </c>
      <c r="K47" s="269">
        <v>83594.239000000001</v>
      </c>
      <c r="L47" s="241">
        <v>0</v>
      </c>
      <c r="M47" s="241">
        <v>0</v>
      </c>
      <c r="N47" s="242">
        <v>0</v>
      </c>
      <c r="O47" s="268">
        <v>83594.239000000001</v>
      </c>
    </row>
    <row r="48" spans="1:15">
      <c r="A48" s="270" t="s">
        <v>537</v>
      </c>
      <c r="B48" s="241">
        <v>51132.72</v>
      </c>
      <c r="C48" s="241">
        <v>0</v>
      </c>
      <c r="D48" s="269">
        <v>51132.72</v>
      </c>
      <c r="E48" s="241">
        <v>32200</v>
      </c>
      <c r="F48" s="241">
        <v>0</v>
      </c>
      <c r="G48" s="242">
        <v>32200</v>
      </c>
      <c r="H48" s="268">
        <v>83332.72</v>
      </c>
      <c r="I48" s="241">
        <v>0</v>
      </c>
      <c r="J48" s="241">
        <v>0</v>
      </c>
      <c r="K48" s="269">
        <v>0</v>
      </c>
      <c r="L48" s="241">
        <v>0</v>
      </c>
      <c r="M48" s="241">
        <v>0</v>
      </c>
      <c r="N48" s="242">
        <v>0</v>
      </c>
      <c r="O48" s="268">
        <v>0</v>
      </c>
    </row>
    <row r="49" spans="1:15">
      <c r="A49" s="270" t="s">
        <v>331</v>
      </c>
      <c r="B49" s="241">
        <v>0</v>
      </c>
      <c r="C49" s="241">
        <v>7905.8573999999999</v>
      </c>
      <c r="D49" s="269">
        <v>7905.8573999999999</v>
      </c>
      <c r="E49" s="241">
        <v>0</v>
      </c>
      <c r="F49" s="241">
        <v>0</v>
      </c>
      <c r="G49" s="242">
        <v>0</v>
      </c>
      <c r="H49" s="268">
        <v>7905.8573999999999</v>
      </c>
      <c r="I49" s="241">
        <v>0</v>
      </c>
      <c r="J49" s="241">
        <v>8068.4639999999999</v>
      </c>
      <c r="K49" s="269">
        <v>8068.4639999999999</v>
      </c>
      <c r="L49" s="241">
        <v>0</v>
      </c>
      <c r="M49" s="241">
        <v>0</v>
      </c>
      <c r="N49" s="242">
        <v>0</v>
      </c>
      <c r="O49" s="268">
        <v>8068.4639999999999</v>
      </c>
    </row>
    <row r="50" spans="1:15">
      <c r="A50" s="270" t="s">
        <v>590</v>
      </c>
      <c r="B50" s="241">
        <v>0</v>
      </c>
      <c r="C50" s="241">
        <v>0</v>
      </c>
      <c r="D50" s="269">
        <v>0</v>
      </c>
      <c r="E50" s="241">
        <v>0</v>
      </c>
      <c r="F50" s="241">
        <v>0</v>
      </c>
      <c r="G50" s="242">
        <v>0</v>
      </c>
      <c r="H50" s="268">
        <v>0</v>
      </c>
      <c r="I50" s="241">
        <v>0</v>
      </c>
      <c r="J50" s="241">
        <v>0</v>
      </c>
      <c r="K50" s="269">
        <v>0</v>
      </c>
      <c r="L50" s="241">
        <v>27498.595239999999</v>
      </c>
      <c r="M50" s="241">
        <v>0</v>
      </c>
      <c r="N50" s="242">
        <v>27498.595239999999</v>
      </c>
      <c r="O50" s="268">
        <v>27498.595239999999</v>
      </c>
    </row>
    <row r="51" spans="1:15">
      <c r="A51" s="270" t="s">
        <v>589</v>
      </c>
      <c r="B51" s="241">
        <v>0</v>
      </c>
      <c r="C51" s="241">
        <v>0</v>
      </c>
      <c r="D51" s="269">
        <v>0</v>
      </c>
      <c r="E51" s="241">
        <v>0</v>
      </c>
      <c r="F51" s="241">
        <v>0</v>
      </c>
      <c r="G51" s="242">
        <v>0</v>
      </c>
      <c r="H51" s="268">
        <v>0</v>
      </c>
      <c r="I51" s="241">
        <v>0</v>
      </c>
      <c r="J51" s="241">
        <v>119839.255</v>
      </c>
      <c r="K51" s="269">
        <v>119839.255</v>
      </c>
      <c r="L51" s="241">
        <v>0</v>
      </c>
      <c r="M51" s="241">
        <v>0</v>
      </c>
      <c r="N51" s="242">
        <v>0</v>
      </c>
      <c r="O51" s="268">
        <v>119839.255</v>
      </c>
    </row>
    <row r="52" spans="1:15">
      <c r="A52" s="270" t="s">
        <v>334</v>
      </c>
      <c r="B52" s="241">
        <v>0</v>
      </c>
      <c r="C52" s="241">
        <v>0</v>
      </c>
      <c r="D52" s="269">
        <v>0</v>
      </c>
      <c r="E52" s="241">
        <v>87058.266430000003</v>
      </c>
      <c r="F52" s="241">
        <v>0</v>
      </c>
      <c r="G52" s="242">
        <v>87058.266430000003</v>
      </c>
      <c r="H52" s="268">
        <v>87058.266430000003</v>
      </c>
      <c r="I52" s="241">
        <v>0</v>
      </c>
      <c r="J52" s="241">
        <v>0</v>
      </c>
      <c r="K52" s="269">
        <v>0</v>
      </c>
      <c r="L52" s="241">
        <v>8527.1599300000016</v>
      </c>
      <c r="M52" s="241">
        <v>0</v>
      </c>
      <c r="N52" s="242">
        <v>8527.1599300000016</v>
      </c>
      <c r="O52" s="268">
        <v>8527.1599300000016</v>
      </c>
    </row>
    <row r="53" spans="1:15">
      <c r="A53" s="270" t="s">
        <v>539</v>
      </c>
      <c r="B53" s="241">
        <v>775.73703</v>
      </c>
      <c r="C53" s="241">
        <v>812.01199999999994</v>
      </c>
      <c r="D53" s="269">
        <v>1587.7490299999999</v>
      </c>
      <c r="E53" s="241">
        <v>20080.294539999999</v>
      </c>
      <c r="F53" s="241">
        <v>1111.3280500000001</v>
      </c>
      <c r="G53" s="242">
        <v>21191.622589999999</v>
      </c>
      <c r="H53" s="268">
        <v>22779.371619999998</v>
      </c>
      <c r="I53" s="241">
        <v>1565.24929</v>
      </c>
      <c r="J53" s="241">
        <v>806.43799999999999</v>
      </c>
      <c r="K53" s="269">
        <v>2371.6872899999998</v>
      </c>
      <c r="L53" s="241">
        <v>29593.454769999997</v>
      </c>
      <c r="M53" s="241">
        <v>1850.8309199999999</v>
      </c>
      <c r="N53" s="242">
        <v>31444.285689999997</v>
      </c>
      <c r="O53" s="268">
        <v>33815.972979999999</v>
      </c>
    </row>
    <row r="54" spans="1:15">
      <c r="A54" s="270" t="s">
        <v>336</v>
      </c>
      <c r="B54" s="241">
        <v>0</v>
      </c>
      <c r="C54" s="241">
        <v>0</v>
      </c>
      <c r="D54" s="269">
        <v>0</v>
      </c>
      <c r="E54" s="241">
        <v>0</v>
      </c>
      <c r="F54" s="241">
        <v>6.3840000000000003</v>
      </c>
      <c r="G54" s="242">
        <v>6.3840000000000003</v>
      </c>
      <c r="H54" s="268">
        <v>6.3840000000000003</v>
      </c>
      <c r="I54" s="241">
        <v>0</v>
      </c>
      <c r="J54" s="241">
        <v>371.327</v>
      </c>
      <c r="K54" s="269">
        <v>371.327</v>
      </c>
      <c r="L54" s="241">
        <v>0</v>
      </c>
      <c r="M54" s="241">
        <v>0</v>
      </c>
      <c r="N54" s="242">
        <v>0</v>
      </c>
      <c r="O54" s="268">
        <v>371.327</v>
      </c>
    </row>
    <row r="55" spans="1:15">
      <c r="A55" s="270" t="s">
        <v>540</v>
      </c>
      <c r="B55" s="241">
        <v>15000</v>
      </c>
      <c r="C55" s="241">
        <v>0</v>
      </c>
      <c r="D55" s="269">
        <v>15000</v>
      </c>
      <c r="E55" s="241">
        <v>0</v>
      </c>
      <c r="F55" s="241">
        <v>0</v>
      </c>
      <c r="G55" s="242">
        <v>0</v>
      </c>
      <c r="H55" s="268">
        <v>15000</v>
      </c>
      <c r="I55" s="241">
        <v>15000</v>
      </c>
      <c r="J55" s="241">
        <v>0</v>
      </c>
      <c r="K55" s="269">
        <v>15000</v>
      </c>
      <c r="L55" s="241">
        <v>0</v>
      </c>
      <c r="M55" s="241">
        <v>0</v>
      </c>
      <c r="N55" s="242">
        <v>0</v>
      </c>
      <c r="O55" s="268">
        <v>15000</v>
      </c>
    </row>
    <row r="56" spans="1:15">
      <c r="A56" s="270" t="s">
        <v>588</v>
      </c>
      <c r="B56" s="241">
        <v>0</v>
      </c>
      <c r="C56" s="241">
        <v>0</v>
      </c>
      <c r="D56" s="269">
        <v>0</v>
      </c>
      <c r="E56" s="241">
        <v>2153.8896300000001</v>
      </c>
      <c r="F56" s="241">
        <v>2702.1284299999998</v>
      </c>
      <c r="G56" s="242">
        <v>4856.0180600000003</v>
      </c>
      <c r="H56" s="268">
        <v>4856.0180600000003</v>
      </c>
      <c r="I56" s="241">
        <v>0</v>
      </c>
      <c r="J56" s="241">
        <v>0</v>
      </c>
      <c r="K56" s="269">
        <v>0</v>
      </c>
      <c r="L56" s="241">
        <v>6185.7294500000007</v>
      </c>
      <c r="M56" s="241">
        <v>4762.4024140000001</v>
      </c>
      <c r="N56" s="242">
        <v>10948.131864000001</v>
      </c>
      <c r="O56" s="268">
        <v>10948.131864000001</v>
      </c>
    </row>
    <row r="57" spans="1:15">
      <c r="A57" s="270" t="s">
        <v>541</v>
      </c>
      <c r="B57" s="241">
        <v>0</v>
      </c>
      <c r="C57" s="241">
        <v>6990.2619999999997</v>
      </c>
      <c r="D57" s="269">
        <v>6990.2619999999997</v>
      </c>
      <c r="E57" s="241">
        <v>0</v>
      </c>
      <c r="F57" s="241">
        <v>0</v>
      </c>
      <c r="G57" s="242">
        <v>0</v>
      </c>
      <c r="H57" s="268">
        <v>6990.2619999999997</v>
      </c>
      <c r="I57" s="241">
        <v>0</v>
      </c>
      <c r="J57" s="241">
        <v>6462.3923599999998</v>
      </c>
      <c r="K57" s="269">
        <v>6462.3923599999998</v>
      </c>
      <c r="L57" s="241">
        <v>0</v>
      </c>
      <c r="M57" s="241">
        <v>0</v>
      </c>
      <c r="N57" s="242">
        <v>0</v>
      </c>
      <c r="O57" s="268">
        <v>6462.3923599999998</v>
      </c>
    </row>
    <row r="58" spans="1:15">
      <c r="A58" s="270" t="s">
        <v>587</v>
      </c>
      <c r="B58" s="241">
        <v>0</v>
      </c>
      <c r="C58" s="241">
        <v>0</v>
      </c>
      <c r="D58" s="269">
        <v>0</v>
      </c>
      <c r="E58" s="241">
        <v>0</v>
      </c>
      <c r="F58" s="241">
        <v>0</v>
      </c>
      <c r="G58" s="242">
        <v>0</v>
      </c>
      <c r="H58" s="268">
        <v>0</v>
      </c>
      <c r="I58" s="241">
        <v>3097.8026500000001</v>
      </c>
      <c r="J58" s="241">
        <v>0</v>
      </c>
      <c r="K58" s="269">
        <v>3097.8026500000001</v>
      </c>
      <c r="L58" s="241">
        <v>0</v>
      </c>
      <c r="M58" s="241">
        <v>0</v>
      </c>
      <c r="N58" s="242">
        <v>0</v>
      </c>
      <c r="O58" s="268">
        <v>3097.8026500000001</v>
      </c>
    </row>
    <row r="59" spans="1:15">
      <c r="A59" s="270" t="s">
        <v>586</v>
      </c>
      <c r="B59" s="241">
        <v>0</v>
      </c>
      <c r="C59" s="241">
        <v>0</v>
      </c>
      <c r="D59" s="269">
        <v>0</v>
      </c>
      <c r="E59" s="241">
        <v>754.01103999999998</v>
      </c>
      <c r="F59" s="241">
        <v>0</v>
      </c>
      <c r="G59" s="242">
        <v>754.01103999999998</v>
      </c>
      <c r="H59" s="268">
        <v>754.01103999999998</v>
      </c>
      <c r="I59" s="241">
        <v>0</v>
      </c>
      <c r="J59" s="241">
        <v>0</v>
      </c>
      <c r="K59" s="269">
        <v>0</v>
      </c>
      <c r="L59" s="241">
        <v>0</v>
      </c>
      <c r="M59" s="241">
        <v>0</v>
      </c>
      <c r="N59" s="242">
        <v>0</v>
      </c>
      <c r="O59" s="268">
        <v>0</v>
      </c>
    </row>
    <row r="60" spans="1:15">
      <c r="A60" s="270" t="s">
        <v>585</v>
      </c>
      <c r="B60" s="241">
        <v>0</v>
      </c>
      <c r="C60" s="241">
        <v>0</v>
      </c>
      <c r="D60" s="269">
        <v>0</v>
      </c>
      <c r="E60" s="241">
        <v>0</v>
      </c>
      <c r="F60" s="241">
        <v>354.01978000000003</v>
      </c>
      <c r="G60" s="242">
        <v>354.01978000000003</v>
      </c>
      <c r="H60" s="268">
        <v>354.01978000000003</v>
      </c>
      <c r="I60" s="241">
        <v>0</v>
      </c>
      <c r="J60" s="241">
        <v>0</v>
      </c>
      <c r="K60" s="269">
        <v>0</v>
      </c>
      <c r="L60" s="241">
        <v>4095.9392800000001</v>
      </c>
      <c r="M60" s="241">
        <v>471.81899999999996</v>
      </c>
      <c r="N60" s="242">
        <v>4567.75828</v>
      </c>
      <c r="O60" s="268">
        <v>4567.75828</v>
      </c>
    </row>
    <row r="61" spans="1:15">
      <c r="A61" s="270" t="s">
        <v>542</v>
      </c>
      <c r="B61" s="241">
        <v>1032.0353399999999</v>
      </c>
      <c r="C61" s="241">
        <v>0</v>
      </c>
      <c r="D61" s="269">
        <v>1032.0353399999999</v>
      </c>
      <c r="E61" s="241">
        <v>3097.623</v>
      </c>
      <c r="F61" s="241">
        <v>0</v>
      </c>
      <c r="G61" s="242">
        <v>3097.623</v>
      </c>
      <c r="H61" s="268">
        <v>4129.65834</v>
      </c>
      <c r="I61" s="241">
        <v>563.88539000000003</v>
      </c>
      <c r="J61" s="241">
        <v>0</v>
      </c>
      <c r="K61" s="269">
        <v>563.88539000000003</v>
      </c>
      <c r="L61" s="241">
        <v>0</v>
      </c>
      <c r="M61" s="241">
        <v>0</v>
      </c>
      <c r="N61" s="242">
        <v>0</v>
      </c>
      <c r="O61" s="268">
        <v>563.88539000000003</v>
      </c>
    </row>
    <row r="62" spans="1:15">
      <c r="A62" s="270" t="s">
        <v>584</v>
      </c>
      <c r="B62" s="241">
        <v>0</v>
      </c>
      <c r="C62" s="241">
        <v>0</v>
      </c>
      <c r="D62" s="269">
        <v>0</v>
      </c>
      <c r="E62" s="241">
        <v>0</v>
      </c>
      <c r="F62" s="241">
        <v>0</v>
      </c>
      <c r="G62" s="242">
        <v>0</v>
      </c>
      <c r="H62" s="268">
        <v>0</v>
      </c>
      <c r="I62" s="241">
        <v>0</v>
      </c>
      <c r="J62" s="241">
        <v>0</v>
      </c>
      <c r="K62" s="269">
        <v>0</v>
      </c>
      <c r="L62" s="241">
        <v>0</v>
      </c>
      <c r="M62" s="241">
        <v>1084.7592</v>
      </c>
      <c r="N62" s="242">
        <v>1084.7592</v>
      </c>
      <c r="O62" s="268">
        <v>1084.7592</v>
      </c>
    </row>
    <row r="63" spans="1:15">
      <c r="A63" s="270" t="s">
        <v>344</v>
      </c>
      <c r="B63" s="241">
        <v>0</v>
      </c>
      <c r="C63" s="241">
        <v>3254.3121569999998</v>
      </c>
      <c r="D63" s="269">
        <v>3254.3121569999998</v>
      </c>
      <c r="E63" s="241">
        <v>0</v>
      </c>
      <c r="F63" s="241">
        <v>8512.1576019999993</v>
      </c>
      <c r="G63" s="242">
        <v>8512.1576019999993</v>
      </c>
      <c r="H63" s="268">
        <v>11766.469759</v>
      </c>
      <c r="I63" s="241">
        <v>0</v>
      </c>
      <c r="J63" s="241">
        <v>11593.484400000001</v>
      </c>
      <c r="K63" s="269">
        <v>11593.484400000001</v>
      </c>
      <c r="L63" s="241">
        <v>0</v>
      </c>
      <c r="M63" s="241">
        <v>426.42099999999999</v>
      </c>
      <c r="N63" s="242">
        <v>426.42099999999999</v>
      </c>
      <c r="O63" s="268">
        <v>12019.905400000001</v>
      </c>
    </row>
    <row r="64" spans="1:15">
      <c r="A64" s="270" t="s">
        <v>345</v>
      </c>
      <c r="B64" s="241">
        <v>0</v>
      </c>
      <c r="C64" s="241">
        <v>0</v>
      </c>
      <c r="D64" s="269">
        <v>0</v>
      </c>
      <c r="E64" s="241">
        <v>1229.7550000000001</v>
      </c>
      <c r="F64" s="241">
        <v>1508.0081499999999</v>
      </c>
      <c r="G64" s="242">
        <v>2737.7631499999998</v>
      </c>
      <c r="H64" s="268">
        <v>2737.7631499999998</v>
      </c>
      <c r="I64" s="241">
        <v>0</v>
      </c>
      <c r="J64" s="241">
        <v>0</v>
      </c>
      <c r="K64" s="269">
        <v>0</v>
      </c>
      <c r="L64" s="241">
        <v>1032.2360000000001</v>
      </c>
      <c r="M64" s="241">
        <v>483.40704999999997</v>
      </c>
      <c r="N64" s="242">
        <v>1515.6430500000001</v>
      </c>
      <c r="O64" s="268">
        <v>1515.6430500000001</v>
      </c>
    </row>
    <row r="65" spans="1:15">
      <c r="A65" s="270" t="s">
        <v>583</v>
      </c>
      <c r="B65" s="241">
        <v>0</v>
      </c>
      <c r="C65" s="241">
        <v>0</v>
      </c>
      <c r="D65" s="269">
        <v>0</v>
      </c>
      <c r="E65" s="241">
        <v>0</v>
      </c>
      <c r="F65" s="241">
        <v>98.344000000000008</v>
      </c>
      <c r="G65" s="242">
        <v>98.344000000000008</v>
      </c>
      <c r="H65" s="268">
        <v>98.344000000000008</v>
      </c>
      <c r="I65" s="241">
        <v>0</v>
      </c>
      <c r="J65" s="241">
        <v>0</v>
      </c>
      <c r="K65" s="269">
        <v>0</v>
      </c>
      <c r="L65" s="241">
        <v>0</v>
      </c>
      <c r="M65" s="241">
        <v>0</v>
      </c>
      <c r="N65" s="242">
        <v>0</v>
      </c>
      <c r="O65" s="268">
        <v>0</v>
      </c>
    </row>
    <row r="66" spans="1:15">
      <c r="A66" s="270" t="s">
        <v>545</v>
      </c>
      <c r="B66" s="241">
        <v>73676.860709999994</v>
      </c>
      <c r="C66" s="241">
        <v>0</v>
      </c>
      <c r="D66" s="269">
        <v>73676.860709999994</v>
      </c>
      <c r="E66" s="241">
        <v>19391.329000000002</v>
      </c>
      <c r="F66" s="241">
        <v>0</v>
      </c>
      <c r="G66" s="242">
        <v>19391.329000000002</v>
      </c>
      <c r="H66" s="268">
        <v>93068.189709999991</v>
      </c>
      <c r="I66" s="241">
        <v>31485</v>
      </c>
      <c r="J66" s="241">
        <v>0</v>
      </c>
      <c r="K66" s="269">
        <v>31485</v>
      </c>
      <c r="L66" s="241">
        <v>3500</v>
      </c>
      <c r="M66" s="241">
        <v>0</v>
      </c>
      <c r="N66" s="242">
        <v>3500</v>
      </c>
      <c r="O66" s="268">
        <v>34985</v>
      </c>
    </row>
    <row r="67" spans="1:15">
      <c r="A67" s="270" t="s">
        <v>546</v>
      </c>
      <c r="B67" s="241">
        <v>0</v>
      </c>
      <c r="C67" s="241">
        <v>0</v>
      </c>
      <c r="D67" s="269">
        <v>0</v>
      </c>
      <c r="E67" s="241">
        <v>-3952.1080000000002</v>
      </c>
      <c r="F67" s="241">
        <v>2000</v>
      </c>
      <c r="G67" s="242">
        <v>-1952.1080000000002</v>
      </c>
      <c r="H67" s="268">
        <v>-1952.1080000000002</v>
      </c>
      <c r="I67" s="241">
        <v>0</v>
      </c>
      <c r="J67" s="241">
        <v>0</v>
      </c>
      <c r="K67" s="269">
        <v>0</v>
      </c>
      <c r="L67" s="241">
        <v>0</v>
      </c>
      <c r="M67" s="241">
        <v>30400</v>
      </c>
      <c r="N67" s="242">
        <v>30400</v>
      </c>
      <c r="O67" s="268">
        <v>30400</v>
      </c>
    </row>
    <row r="68" spans="1:15">
      <c r="A68" s="270" t="s">
        <v>582</v>
      </c>
      <c r="B68" s="241">
        <v>0</v>
      </c>
      <c r="C68" s="241">
        <v>0</v>
      </c>
      <c r="D68" s="269">
        <v>0</v>
      </c>
      <c r="E68" s="241">
        <v>335.93013000000002</v>
      </c>
      <c r="F68" s="241">
        <v>0</v>
      </c>
      <c r="G68" s="242">
        <v>335.93013000000002</v>
      </c>
      <c r="H68" s="268">
        <v>335.93013000000002</v>
      </c>
      <c r="I68" s="241">
        <v>0</v>
      </c>
      <c r="J68" s="241">
        <v>0</v>
      </c>
      <c r="K68" s="269">
        <v>0</v>
      </c>
      <c r="L68" s="241">
        <v>122.988</v>
      </c>
      <c r="M68" s="241">
        <v>0</v>
      </c>
      <c r="N68" s="242">
        <v>122.988</v>
      </c>
      <c r="O68" s="268">
        <v>122.988</v>
      </c>
    </row>
    <row r="69" spans="1:15">
      <c r="A69" s="270" t="s">
        <v>347</v>
      </c>
      <c r="B69" s="241">
        <v>274000</v>
      </c>
      <c r="C69" s="241">
        <v>0</v>
      </c>
      <c r="D69" s="269">
        <v>274000</v>
      </c>
      <c r="E69" s="241">
        <v>0</v>
      </c>
      <c r="F69" s="241">
        <v>0</v>
      </c>
      <c r="G69" s="242">
        <v>0</v>
      </c>
      <c r="H69" s="268">
        <v>274000</v>
      </c>
      <c r="I69" s="241">
        <v>71975</v>
      </c>
      <c r="J69" s="241">
        <v>0</v>
      </c>
      <c r="K69" s="269">
        <v>71975</v>
      </c>
      <c r="L69" s="241">
        <v>0</v>
      </c>
      <c r="M69" s="241">
        <v>0</v>
      </c>
      <c r="N69" s="242">
        <v>0</v>
      </c>
      <c r="O69" s="268">
        <v>71975</v>
      </c>
    </row>
    <row r="70" spans="1:15">
      <c r="A70" s="270" t="s">
        <v>581</v>
      </c>
      <c r="B70" s="241">
        <v>40000</v>
      </c>
      <c r="C70" s="241">
        <v>0</v>
      </c>
      <c r="D70" s="269">
        <v>40000</v>
      </c>
      <c r="E70" s="241">
        <v>0</v>
      </c>
      <c r="F70" s="241">
        <v>0</v>
      </c>
      <c r="G70" s="242">
        <v>0</v>
      </c>
      <c r="H70" s="268">
        <v>40000</v>
      </c>
      <c r="I70" s="241">
        <v>0</v>
      </c>
      <c r="J70" s="241">
        <v>0</v>
      </c>
      <c r="K70" s="269">
        <v>0</v>
      </c>
      <c r="L70" s="241">
        <v>0</v>
      </c>
      <c r="M70" s="241">
        <v>0</v>
      </c>
      <c r="N70" s="242">
        <v>0</v>
      </c>
      <c r="O70" s="268">
        <v>0</v>
      </c>
    </row>
    <row r="71" spans="1:15">
      <c r="A71" s="270" t="s">
        <v>349</v>
      </c>
      <c r="B71" s="241">
        <v>0</v>
      </c>
      <c r="C71" s="241">
        <v>14091.071190999999</v>
      </c>
      <c r="D71" s="269">
        <v>14091.071190999999</v>
      </c>
      <c r="E71" s="241">
        <v>1000</v>
      </c>
      <c r="F71" s="241">
        <v>0</v>
      </c>
      <c r="G71" s="242">
        <v>1000</v>
      </c>
      <c r="H71" s="268">
        <v>15091.071190999999</v>
      </c>
      <c r="I71" s="241">
        <v>0</v>
      </c>
      <c r="J71" s="241">
        <v>17880.404259999999</v>
      </c>
      <c r="K71" s="269">
        <v>17880.404259999999</v>
      </c>
      <c r="L71" s="241">
        <v>0</v>
      </c>
      <c r="M71" s="241">
        <v>2703.357</v>
      </c>
      <c r="N71" s="242">
        <v>2703.357</v>
      </c>
      <c r="O71" s="268">
        <v>20583.761259999999</v>
      </c>
    </row>
    <row r="72" spans="1:15">
      <c r="A72" s="270" t="s">
        <v>350</v>
      </c>
      <c r="B72" s="241">
        <v>0</v>
      </c>
      <c r="C72" s="241">
        <v>0</v>
      </c>
      <c r="D72" s="269">
        <v>0</v>
      </c>
      <c r="E72" s="241">
        <v>63175.660049999999</v>
      </c>
      <c r="F72" s="241">
        <v>5567.8198599999996</v>
      </c>
      <c r="G72" s="242">
        <v>68743.479909999995</v>
      </c>
      <c r="H72" s="268">
        <v>68743.479909999995</v>
      </c>
      <c r="I72" s="241">
        <v>0</v>
      </c>
      <c r="J72" s="241">
        <v>0</v>
      </c>
      <c r="K72" s="269">
        <v>0</v>
      </c>
      <c r="L72" s="241">
        <v>93064.982600000003</v>
      </c>
      <c r="M72" s="241">
        <v>8258.5032740000006</v>
      </c>
      <c r="N72" s="242">
        <v>101323.48587400001</v>
      </c>
      <c r="O72" s="268">
        <v>101323.48587400001</v>
      </c>
    </row>
    <row r="73" spans="1:15">
      <c r="A73" s="270" t="s">
        <v>548</v>
      </c>
      <c r="B73" s="241">
        <v>48000</v>
      </c>
      <c r="C73" s="241">
        <v>0</v>
      </c>
      <c r="D73" s="269">
        <v>48000</v>
      </c>
      <c r="E73" s="241">
        <v>274644.26730000001</v>
      </c>
      <c r="F73" s="241">
        <v>487.62110999999999</v>
      </c>
      <c r="G73" s="242">
        <v>275131.88841000001</v>
      </c>
      <c r="H73" s="268">
        <v>323131.88841000001</v>
      </c>
      <c r="I73" s="241">
        <v>48000</v>
      </c>
      <c r="J73" s="241">
        <v>0</v>
      </c>
      <c r="K73" s="269">
        <v>48000</v>
      </c>
      <c r="L73" s="241">
        <v>275168.32228000002</v>
      </c>
      <c r="M73" s="241">
        <v>12423.501000000002</v>
      </c>
      <c r="N73" s="242">
        <v>287591.82328000001</v>
      </c>
      <c r="O73" s="268">
        <v>335591.82328000001</v>
      </c>
    </row>
    <row r="74" spans="1:15">
      <c r="A74" s="270" t="s">
        <v>551</v>
      </c>
      <c r="B74" s="241">
        <v>0</v>
      </c>
      <c r="C74" s="241">
        <v>0</v>
      </c>
      <c r="D74" s="269">
        <v>0</v>
      </c>
      <c r="E74" s="241">
        <v>0</v>
      </c>
      <c r="F74" s="241">
        <v>0</v>
      </c>
      <c r="G74" s="242">
        <v>0</v>
      </c>
      <c r="H74" s="268">
        <v>0</v>
      </c>
      <c r="I74" s="241">
        <v>0</v>
      </c>
      <c r="J74" s="241">
        <v>0</v>
      </c>
      <c r="K74" s="269">
        <v>0</v>
      </c>
      <c r="L74" s="241">
        <v>15701.098679999999</v>
      </c>
      <c r="M74" s="241">
        <v>0</v>
      </c>
      <c r="N74" s="242">
        <v>15701.098679999999</v>
      </c>
      <c r="O74" s="268">
        <v>15701.098679999999</v>
      </c>
    </row>
    <row r="75" spans="1:15">
      <c r="A75" s="270" t="s">
        <v>580</v>
      </c>
      <c r="B75" s="241">
        <v>0</v>
      </c>
      <c r="C75" s="241">
        <v>19135.762337</v>
      </c>
      <c r="D75" s="269">
        <v>19135.762337</v>
      </c>
      <c r="E75" s="241">
        <v>0</v>
      </c>
      <c r="F75" s="241">
        <v>255.84758836166355</v>
      </c>
      <c r="G75" s="242">
        <v>255.84758836166355</v>
      </c>
      <c r="H75" s="268">
        <v>19391.609925361663</v>
      </c>
      <c r="I75" s="241">
        <v>0</v>
      </c>
      <c r="J75" s="241">
        <v>19058.026999999998</v>
      </c>
      <c r="K75" s="269">
        <v>19058.026999999998</v>
      </c>
      <c r="L75" s="241">
        <v>0</v>
      </c>
      <c r="M75" s="241">
        <v>2480.06304</v>
      </c>
      <c r="N75" s="242">
        <v>2480.06304</v>
      </c>
      <c r="O75" s="268">
        <v>21538.090039999999</v>
      </c>
    </row>
    <row r="76" spans="1:15">
      <c r="A76" s="270" t="s">
        <v>552</v>
      </c>
      <c r="B76" s="241">
        <v>55000</v>
      </c>
      <c r="C76" s="241">
        <v>0</v>
      </c>
      <c r="D76" s="269">
        <v>55000</v>
      </c>
      <c r="E76" s="241">
        <v>179397.82542000004</v>
      </c>
      <c r="F76" s="241">
        <v>322.13543000000004</v>
      </c>
      <c r="G76" s="242">
        <v>179719.96085000003</v>
      </c>
      <c r="H76" s="268">
        <v>234719.96085000003</v>
      </c>
      <c r="I76" s="241">
        <v>55000</v>
      </c>
      <c r="J76" s="241">
        <v>0</v>
      </c>
      <c r="K76" s="269">
        <v>55000</v>
      </c>
      <c r="L76" s="241">
        <v>131880.42852999998</v>
      </c>
      <c r="M76" s="241">
        <v>73931.168961000003</v>
      </c>
      <c r="N76" s="242">
        <v>205811.59749099996</v>
      </c>
      <c r="O76" s="268">
        <v>260811.59749099996</v>
      </c>
    </row>
    <row r="77" spans="1:15">
      <c r="A77" s="270" t="s">
        <v>358</v>
      </c>
      <c r="B77" s="241">
        <v>0</v>
      </c>
      <c r="C77" s="241">
        <v>0</v>
      </c>
      <c r="D77" s="269">
        <v>0</v>
      </c>
      <c r="E77" s="241">
        <v>3683.0798100000002</v>
      </c>
      <c r="F77" s="241">
        <v>0</v>
      </c>
      <c r="G77" s="242">
        <v>3683.0798100000002</v>
      </c>
      <c r="H77" s="268">
        <v>3683.0798100000002</v>
      </c>
      <c r="I77" s="241">
        <v>0</v>
      </c>
      <c r="J77" s="241">
        <v>322.10393199999999</v>
      </c>
      <c r="K77" s="269">
        <v>322.10393199999999</v>
      </c>
      <c r="L77" s="241">
        <v>2553</v>
      </c>
      <c r="M77" s="241">
        <v>26.228300000000001</v>
      </c>
      <c r="N77" s="242">
        <v>2579.2283000000002</v>
      </c>
      <c r="O77" s="268">
        <v>2901.3322320000002</v>
      </c>
    </row>
    <row r="78" spans="1:15">
      <c r="A78" s="270" t="s">
        <v>359</v>
      </c>
      <c r="B78" s="241">
        <v>6763.4140740000003</v>
      </c>
      <c r="C78" s="241">
        <v>0</v>
      </c>
      <c r="D78" s="269">
        <v>6763.4140740000003</v>
      </c>
      <c r="E78" s="241">
        <v>232.17660000000001</v>
      </c>
      <c r="F78" s="241">
        <v>0</v>
      </c>
      <c r="G78" s="242">
        <v>232.17660000000001</v>
      </c>
      <c r="H78" s="268">
        <v>6995.590674</v>
      </c>
      <c r="I78" s="241">
        <v>0</v>
      </c>
      <c r="J78" s="241">
        <v>0</v>
      </c>
      <c r="K78" s="269">
        <v>0</v>
      </c>
      <c r="L78" s="241">
        <v>373.28870999999998</v>
      </c>
      <c r="M78" s="241">
        <v>0</v>
      </c>
      <c r="N78" s="242">
        <v>373.28870999999998</v>
      </c>
      <c r="O78" s="268">
        <v>373.28870999999998</v>
      </c>
    </row>
    <row r="79" spans="1:15">
      <c r="A79" s="270" t="s">
        <v>360</v>
      </c>
      <c r="B79" s="241">
        <v>12500</v>
      </c>
      <c r="C79" s="241">
        <v>0</v>
      </c>
      <c r="D79" s="269">
        <v>12500</v>
      </c>
      <c r="E79" s="241">
        <v>485.78433999999999</v>
      </c>
      <c r="F79" s="241">
        <v>0</v>
      </c>
      <c r="G79" s="242">
        <v>485.78433999999999</v>
      </c>
      <c r="H79" s="268">
        <v>12985.78434</v>
      </c>
      <c r="I79" s="241">
        <v>12500</v>
      </c>
      <c r="J79" s="241">
        <v>0</v>
      </c>
      <c r="K79" s="269">
        <v>12500</v>
      </c>
      <c r="L79" s="241">
        <v>4162.3590100000001</v>
      </c>
      <c r="M79" s="241">
        <v>30</v>
      </c>
      <c r="N79" s="242">
        <v>4192.3590100000001</v>
      </c>
      <c r="O79" s="268">
        <v>16692.35901</v>
      </c>
    </row>
    <row r="80" spans="1:15">
      <c r="A80" s="270" t="s">
        <v>553</v>
      </c>
      <c r="B80" s="241">
        <v>0</v>
      </c>
      <c r="C80" s="241">
        <v>3300</v>
      </c>
      <c r="D80" s="269">
        <v>3300</v>
      </c>
      <c r="E80" s="241">
        <v>5139.1620000000003</v>
      </c>
      <c r="F80" s="241">
        <v>0</v>
      </c>
      <c r="G80" s="242">
        <v>5139.1620000000003</v>
      </c>
      <c r="H80" s="268">
        <v>8439.1620000000003</v>
      </c>
      <c r="I80" s="241">
        <v>0</v>
      </c>
      <c r="J80" s="241">
        <v>628.40478000000007</v>
      </c>
      <c r="K80" s="269">
        <v>628.40478000000007</v>
      </c>
      <c r="L80" s="241">
        <v>1163.1949999999999</v>
      </c>
      <c r="M80" s="241">
        <v>1060.53559</v>
      </c>
      <c r="N80" s="242">
        <v>2223.7305900000001</v>
      </c>
      <c r="O80" s="268">
        <v>2852.13537</v>
      </c>
    </row>
    <row r="81" spans="1:15">
      <c r="A81" s="270" t="s">
        <v>554</v>
      </c>
      <c r="B81" s="241">
        <v>0</v>
      </c>
      <c r="C81" s="241">
        <v>0</v>
      </c>
      <c r="D81" s="269">
        <v>0</v>
      </c>
      <c r="E81" s="241">
        <v>0</v>
      </c>
      <c r="F81" s="241">
        <v>0</v>
      </c>
      <c r="G81" s="242">
        <v>0</v>
      </c>
      <c r="H81" s="268">
        <v>0</v>
      </c>
      <c r="I81" s="241">
        <v>0</v>
      </c>
      <c r="J81" s="241">
        <v>628.577001</v>
      </c>
      <c r="K81" s="269">
        <v>628.577001</v>
      </c>
      <c r="L81" s="241">
        <v>0</v>
      </c>
      <c r="M81" s="241">
        <v>0</v>
      </c>
      <c r="N81" s="242">
        <v>0</v>
      </c>
      <c r="O81" s="268">
        <v>628.577001</v>
      </c>
    </row>
    <row r="82" spans="1:15">
      <c r="A82" s="270" t="s">
        <v>363</v>
      </c>
      <c r="B82" s="241">
        <v>1600</v>
      </c>
      <c r="C82" s="241">
        <v>0</v>
      </c>
      <c r="D82" s="269">
        <v>1600</v>
      </c>
      <c r="E82" s="241">
        <v>890</v>
      </c>
      <c r="F82" s="241">
        <v>641.45747000000006</v>
      </c>
      <c r="G82" s="242">
        <v>1531.4574700000001</v>
      </c>
      <c r="H82" s="268">
        <v>3131.4574700000003</v>
      </c>
      <c r="I82" s="241">
        <v>1600</v>
      </c>
      <c r="J82" s="241">
        <v>0</v>
      </c>
      <c r="K82" s="269">
        <v>1600</v>
      </c>
      <c r="L82" s="241">
        <v>735.32</v>
      </c>
      <c r="M82" s="241">
        <v>549</v>
      </c>
      <c r="N82" s="242">
        <v>1284.3200000000002</v>
      </c>
      <c r="O82" s="268">
        <v>2884.32</v>
      </c>
    </row>
    <row r="83" spans="1:15">
      <c r="A83" s="270" t="s">
        <v>555</v>
      </c>
      <c r="B83" s="241">
        <v>0</v>
      </c>
      <c r="C83" s="241">
        <v>0</v>
      </c>
      <c r="D83" s="269">
        <v>0</v>
      </c>
      <c r="E83" s="241">
        <v>2662.998</v>
      </c>
      <c r="F83" s="241">
        <v>0</v>
      </c>
      <c r="G83" s="242">
        <v>2662.998</v>
      </c>
      <c r="H83" s="268">
        <v>2662.998</v>
      </c>
      <c r="I83" s="241">
        <v>0</v>
      </c>
      <c r="J83" s="241">
        <v>0</v>
      </c>
      <c r="K83" s="269">
        <v>0</v>
      </c>
      <c r="L83" s="241">
        <v>2084.6849999999999</v>
      </c>
      <c r="M83" s="241">
        <v>0</v>
      </c>
      <c r="N83" s="242">
        <v>2084.6849999999999</v>
      </c>
      <c r="O83" s="268">
        <v>2084.6849999999999</v>
      </c>
    </row>
    <row r="84" spans="1:15">
      <c r="A84" s="270" t="s">
        <v>366</v>
      </c>
      <c r="B84" s="241">
        <v>0</v>
      </c>
      <c r="C84" s="241">
        <v>0</v>
      </c>
      <c r="D84" s="269">
        <v>0</v>
      </c>
      <c r="E84" s="241">
        <v>0</v>
      </c>
      <c r="F84" s="241">
        <v>0</v>
      </c>
      <c r="G84" s="242">
        <v>0</v>
      </c>
      <c r="H84" s="268">
        <v>0</v>
      </c>
      <c r="I84" s="241">
        <v>0</v>
      </c>
      <c r="J84" s="241">
        <v>0</v>
      </c>
      <c r="K84" s="269">
        <v>0</v>
      </c>
      <c r="L84" s="241">
        <v>1025.9690000000001</v>
      </c>
      <c r="M84" s="241">
        <v>5000</v>
      </c>
      <c r="N84" s="242">
        <v>6025.9690000000001</v>
      </c>
      <c r="O84" s="268">
        <v>6025.9690000000001</v>
      </c>
    </row>
    <row r="85" spans="1:15">
      <c r="A85" s="270" t="s">
        <v>557</v>
      </c>
      <c r="B85" s="241">
        <v>20000</v>
      </c>
      <c r="C85" s="241">
        <v>0</v>
      </c>
      <c r="D85" s="269">
        <v>20000</v>
      </c>
      <c r="E85" s="241">
        <v>21903</v>
      </c>
      <c r="F85" s="241">
        <v>0</v>
      </c>
      <c r="G85" s="242">
        <v>21903</v>
      </c>
      <c r="H85" s="268">
        <v>41903</v>
      </c>
      <c r="I85" s="241">
        <v>20000</v>
      </c>
      <c r="J85" s="241">
        <v>0</v>
      </c>
      <c r="K85" s="269">
        <v>20000</v>
      </c>
      <c r="L85" s="241">
        <v>115736.10808999999</v>
      </c>
      <c r="M85" s="241">
        <v>0</v>
      </c>
      <c r="N85" s="242">
        <v>115736.10808999999</v>
      </c>
      <c r="O85" s="268">
        <v>135736.10808999999</v>
      </c>
    </row>
    <row r="86" spans="1:15">
      <c r="A86" s="270" t="s">
        <v>558</v>
      </c>
      <c r="B86" s="241">
        <v>35000</v>
      </c>
      <c r="C86" s="241">
        <v>0</v>
      </c>
      <c r="D86" s="269">
        <v>35000</v>
      </c>
      <c r="E86" s="241">
        <v>89852.5</v>
      </c>
      <c r="F86" s="241">
        <v>0</v>
      </c>
      <c r="G86" s="242">
        <v>89852.5</v>
      </c>
      <c r="H86" s="268">
        <v>124852.5</v>
      </c>
      <c r="I86" s="241">
        <v>35000</v>
      </c>
      <c r="J86" s="241">
        <v>0</v>
      </c>
      <c r="K86" s="269">
        <v>35000</v>
      </c>
      <c r="L86" s="241">
        <v>99248.519729999985</v>
      </c>
      <c r="M86" s="241">
        <v>116.82</v>
      </c>
      <c r="N86" s="242">
        <v>99365.339729999992</v>
      </c>
      <c r="O86" s="268">
        <v>134365.33973000001</v>
      </c>
    </row>
    <row r="87" spans="1:15">
      <c r="A87" s="270" t="s">
        <v>559</v>
      </c>
      <c r="B87" s="241">
        <v>0</v>
      </c>
      <c r="C87" s="241">
        <v>0</v>
      </c>
      <c r="D87" s="269">
        <v>0</v>
      </c>
      <c r="E87" s="241">
        <v>1562.7170000000001</v>
      </c>
      <c r="F87" s="241">
        <v>1206.5</v>
      </c>
      <c r="G87" s="242">
        <v>2769.2170000000001</v>
      </c>
      <c r="H87" s="268">
        <v>2769.2170000000001</v>
      </c>
      <c r="I87" s="241">
        <v>0</v>
      </c>
      <c r="J87" s="241">
        <v>0</v>
      </c>
      <c r="K87" s="269">
        <v>0</v>
      </c>
      <c r="L87" s="241">
        <v>1582.61492</v>
      </c>
      <c r="M87" s="241">
        <v>129.547</v>
      </c>
      <c r="N87" s="242">
        <v>1712.16192</v>
      </c>
      <c r="O87" s="268">
        <v>1712.16192</v>
      </c>
    </row>
    <row r="88" spans="1:15">
      <c r="A88" s="270" t="s">
        <v>371</v>
      </c>
      <c r="B88" s="241">
        <v>13350</v>
      </c>
      <c r="C88" s="241">
        <v>0</v>
      </c>
      <c r="D88" s="269">
        <v>13350</v>
      </c>
      <c r="E88" s="241">
        <v>0</v>
      </c>
      <c r="F88" s="241">
        <v>0</v>
      </c>
      <c r="G88" s="242">
        <v>0</v>
      </c>
      <c r="H88" s="268">
        <v>13350</v>
      </c>
      <c r="I88" s="241">
        <v>10235</v>
      </c>
      <c r="J88" s="241">
        <v>4000</v>
      </c>
      <c r="K88" s="269">
        <v>14235</v>
      </c>
      <c r="L88" s="241">
        <v>0</v>
      </c>
      <c r="M88" s="241">
        <v>0</v>
      </c>
      <c r="N88" s="242">
        <v>0</v>
      </c>
      <c r="O88" s="268">
        <v>14235</v>
      </c>
    </row>
    <row r="89" spans="1:15">
      <c r="A89" s="270" t="s">
        <v>560</v>
      </c>
      <c r="B89" s="241">
        <v>20000</v>
      </c>
      <c r="C89" s="241">
        <v>0</v>
      </c>
      <c r="D89" s="269">
        <v>20000</v>
      </c>
      <c r="E89" s="241">
        <v>203287.51248</v>
      </c>
      <c r="F89" s="241">
        <v>0</v>
      </c>
      <c r="G89" s="242">
        <v>203287.51248</v>
      </c>
      <c r="H89" s="268">
        <v>223287.51248</v>
      </c>
      <c r="I89" s="241">
        <v>20000</v>
      </c>
      <c r="J89" s="241">
        <v>0</v>
      </c>
      <c r="K89" s="269">
        <v>20000</v>
      </c>
      <c r="L89" s="241">
        <v>94694.141030000013</v>
      </c>
      <c r="M89" s="241">
        <v>0</v>
      </c>
      <c r="N89" s="242">
        <v>94694.141030000013</v>
      </c>
      <c r="O89" s="268">
        <v>114694.14103000001</v>
      </c>
    </row>
    <row r="90" spans="1:15">
      <c r="A90" s="270" t="s">
        <v>373</v>
      </c>
      <c r="B90" s="241">
        <v>36551.313999999998</v>
      </c>
      <c r="C90" s="241">
        <v>0</v>
      </c>
      <c r="D90" s="269">
        <v>36551.313999999998</v>
      </c>
      <c r="E90" s="241">
        <v>29106.419190000001</v>
      </c>
      <c r="F90" s="241">
        <v>0</v>
      </c>
      <c r="G90" s="242">
        <v>29106.419190000001</v>
      </c>
      <c r="H90" s="268">
        <v>65657.733189999999</v>
      </c>
      <c r="I90" s="241">
        <v>34038.832459999998</v>
      </c>
      <c r="J90" s="241">
        <v>0</v>
      </c>
      <c r="K90" s="269">
        <v>34038.832459999998</v>
      </c>
      <c r="L90" s="241">
        <v>30000</v>
      </c>
      <c r="M90" s="241">
        <v>0</v>
      </c>
      <c r="N90" s="242">
        <v>30000</v>
      </c>
      <c r="O90" s="268">
        <v>64038.832459999998</v>
      </c>
    </row>
    <row r="91" spans="1:15">
      <c r="A91" s="270" t="s">
        <v>579</v>
      </c>
      <c r="B91" s="241">
        <v>0</v>
      </c>
      <c r="C91" s="241">
        <v>0</v>
      </c>
      <c r="D91" s="269">
        <v>0</v>
      </c>
      <c r="E91" s="241">
        <v>0</v>
      </c>
      <c r="F91" s="241">
        <v>0</v>
      </c>
      <c r="G91" s="242">
        <v>0</v>
      </c>
      <c r="H91" s="268">
        <v>0</v>
      </c>
      <c r="I91" s="241">
        <v>0</v>
      </c>
      <c r="J91" s="241">
        <v>0</v>
      </c>
      <c r="K91" s="269">
        <v>0</v>
      </c>
      <c r="L91" s="241">
        <v>0</v>
      </c>
      <c r="M91" s="241">
        <v>483.50900000000001</v>
      </c>
      <c r="N91" s="242">
        <v>483.50900000000001</v>
      </c>
      <c r="O91" s="268">
        <v>483.50900000000001</v>
      </c>
    </row>
    <row r="92" spans="1:15">
      <c r="A92" s="270" t="s">
        <v>376</v>
      </c>
      <c r="B92" s="241">
        <v>0</v>
      </c>
      <c r="C92" s="241">
        <v>0</v>
      </c>
      <c r="D92" s="269">
        <v>0</v>
      </c>
      <c r="E92" s="241">
        <v>22256.391449999999</v>
      </c>
      <c r="F92" s="241">
        <v>195</v>
      </c>
      <c r="G92" s="242">
        <v>22451.391449999999</v>
      </c>
      <c r="H92" s="268">
        <v>22451.391449999999</v>
      </c>
      <c r="I92" s="241">
        <v>0</v>
      </c>
      <c r="J92" s="241">
        <v>0</v>
      </c>
      <c r="K92" s="269">
        <v>0</v>
      </c>
      <c r="L92" s="241">
        <v>15434.50758</v>
      </c>
      <c r="M92" s="241">
        <v>395</v>
      </c>
      <c r="N92" s="242">
        <v>15829.50758</v>
      </c>
      <c r="O92" s="268">
        <v>15829.50758</v>
      </c>
    </row>
    <row r="93" spans="1:15">
      <c r="A93" s="270" t="s">
        <v>578</v>
      </c>
      <c r="B93" s="241">
        <v>0</v>
      </c>
      <c r="C93" s="241">
        <v>0</v>
      </c>
      <c r="D93" s="269">
        <v>0</v>
      </c>
      <c r="E93" s="241">
        <v>0</v>
      </c>
      <c r="F93" s="241">
        <v>0</v>
      </c>
      <c r="G93" s="242">
        <v>0</v>
      </c>
      <c r="H93" s="268">
        <v>0</v>
      </c>
      <c r="I93" s="241">
        <v>0</v>
      </c>
      <c r="J93" s="241">
        <v>403.73544000000004</v>
      </c>
      <c r="K93" s="269">
        <v>403.73544000000004</v>
      </c>
      <c r="L93" s="241">
        <v>0</v>
      </c>
      <c r="M93" s="241">
        <v>0</v>
      </c>
      <c r="N93" s="242">
        <v>0</v>
      </c>
      <c r="O93" s="268">
        <v>403.73544000000004</v>
      </c>
    </row>
    <row r="94" spans="1:15">
      <c r="A94" s="270" t="s">
        <v>564</v>
      </c>
      <c r="B94" s="241">
        <v>50000</v>
      </c>
      <c r="C94" s="241">
        <v>0</v>
      </c>
      <c r="D94" s="269">
        <v>50000</v>
      </c>
      <c r="E94" s="241">
        <v>195067.73947999999</v>
      </c>
      <c r="F94" s="241">
        <v>0</v>
      </c>
      <c r="G94" s="242">
        <v>195067.73947999999</v>
      </c>
      <c r="H94" s="268">
        <v>245067.73947999999</v>
      </c>
      <c r="I94" s="241">
        <v>40000</v>
      </c>
      <c r="J94" s="241">
        <v>0</v>
      </c>
      <c r="K94" s="269">
        <v>40000</v>
      </c>
      <c r="L94" s="241">
        <v>225896.0068</v>
      </c>
      <c r="M94" s="241">
        <v>0</v>
      </c>
      <c r="N94" s="242">
        <v>225896.0068</v>
      </c>
      <c r="O94" s="268">
        <v>265896.00679999997</v>
      </c>
    </row>
    <row r="95" spans="1:15">
      <c r="A95" s="270" t="s">
        <v>378</v>
      </c>
      <c r="B95" s="241">
        <v>0</v>
      </c>
      <c r="C95" s="241">
        <v>11498.8</v>
      </c>
      <c r="D95" s="269">
        <v>11498.8</v>
      </c>
      <c r="E95" s="241">
        <v>0</v>
      </c>
      <c r="F95" s="241">
        <v>0</v>
      </c>
      <c r="G95" s="242">
        <v>0</v>
      </c>
      <c r="H95" s="268">
        <v>11498.8</v>
      </c>
      <c r="I95" s="241">
        <v>0</v>
      </c>
      <c r="J95" s="241">
        <v>11833.70312</v>
      </c>
      <c r="K95" s="269">
        <v>11833.70312</v>
      </c>
      <c r="L95" s="241">
        <v>0</v>
      </c>
      <c r="M95" s="241">
        <v>3578.1660000000002</v>
      </c>
      <c r="N95" s="242">
        <v>3578.1660000000002</v>
      </c>
      <c r="O95" s="268">
        <v>15411.869119999999</v>
      </c>
    </row>
    <row r="96" spans="1:15">
      <c r="A96" s="270" t="s">
        <v>379</v>
      </c>
      <c r="B96" s="241">
        <v>14500</v>
      </c>
      <c r="C96" s="241">
        <v>0</v>
      </c>
      <c r="D96" s="269">
        <v>14500</v>
      </c>
      <c r="E96" s="241">
        <v>84513.806150000004</v>
      </c>
      <c r="F96" s="241">
        <v>0</v>
      </c>
      <c r="G96" s="242">
        <v>84513.806150000004</v>
      </c>
      <c r="H96" s="268">
        <v>99013.806150000004</v>
      </c>
      <c r="I96" s="241">
        <v>14500</v>
      </c>
      <c r="J96" s="241">
        <v>0</v>
      </c>
      <c r="K96" s="269">
        <v>14500</v>
      </c>
      <c r="L96" s="241">
        <v>98572.76122</v>
      </c>
      <c r="M96" s="241">
        <v>0</v>
      </c>
      <c r="N96" s="242">
        <v>98572.76122</v>
      </c>
      <c r="O96" s="268">
        <v>113072.76122</v>
      </c>
    </row>
    <row r="97" spans="1:15">
      <c r="A97" s="270" t="s">
        <v>383</v>
      </c>
      <c r="B97" s="241">
        <v>0</v>
      </c>
      <c r="C97" s="241">
        <v>0</v>
      </c>
      <c r="D97" s="269">
        <v>0</v>
      </c>
      <c r="E97" s="241">
        <v>204.59769</v>
      </c>
      <c r="F97" s="241">
        <v>0</v>
      </c>
      <c r="G97" s="242">
        <v>204.59769</v>
      </c>
      <c r="H97" s="268">
        <v>204.59769</v>
      </c>
      <c r="I97" s="241">
        <v>0</v>
      </c>
      <c r="J97" s="241">
        <v>0</v>
      </c>
      <c r="K97" s="269">
        <v>0</v>
      </c>
      <c r="L97" s="241">
        <v>827.47297000000003</v>
      </c>
      <c r="M97" s="241">
        <v>0</v>
      </c>
      <c r="N97" s="242">
        <v>827.47297000000003</v>
      </c>
      <c r="O97" s="268">
        <v>827.47297000000003</v>
      </c>
    </row>
    <row r="98" spans="1:15" ht="15.75" thickBot="1">
      <c r="A98" s="267" t="s">
        <v>500</v>
      </c>
      <c r="B98" s="265">
        <v>4225939.933584</v>
      </c>
      <c r="C98" s="265">
        <v>652041.37298999995</v>
      </c>
      <c r="D98" s="266">
        <v>4877981.306574001</v>
      </c>
      <c r="E98" s="265">
        <v>2026960.2813000001</v>
      </c>
      <c r="F98" s="265">
        <v>114238.96361036164</v>
      </c>
      <c r="G98" s="265">
        <v>2141199.2449103617</v>
      </c>
      <c r="H98" s="264">
        <v>7019180.5514843632</v>
      </c>
      <c r="I98" s="265">
        <v>3506572.0821710005</v>
      </c>
      <c r="J98" s="265">
        <v>966820.99393399991</v>
      </c>
      <c r="K98" s="266">
        <v>4473393.0761050005</v>
      </c>
      <c r="L98" s="265">
        <v>1925417.8039600004</v>
      </c>
      <c r="M98" s="265">
        <v>227723.19523300001</v>
      </c>
      <c r="N98" s="265">
        <v>2153140.9991930006</v>
      </c>
      <c r="O98" s="264">
        <v>6626534.0752980011</v>
      </c>
    </row>
    <row r="99" spans="1:15">
      <c r="B99" s="263"/>
      <c r="C99" s="263"/>
      <c r="D99" s="231"/>
      <c r="E99" s="231"/>
      <c r="F99" s="231"/>
      <c r="G99" s="231"/>
      <c r="H99" s="231"/>
      <c r="I99" s="231"/>
      <c r="J99" s="231"/>
      <c r="K99" s="231"/>
      <c r="L99" s="231"/>
      <c r="M99" s="231"/>
      <c r="N99" s="231"/>
      <c r="O99" s="231"/>
    </row>
    <row r="100" spans="1:15">
      <c r="A100" s="340" t="s">
        <v>577</v>
      </c>
      <c r="B100" s="340"/>
      <c r="C100" s="340"/>
      <c r="D100" s="340"/>
      <c r="E100" s="340"/>
      <c r="F100" s="340"/>
      <c r="G100" s="231"/>
      <c r="I100" s="231"/>
      <c r="J100" s="231"/>
      <c r="K100" s="231"/>
      <c r="L100" s="246"/>
      <c r="M100" s="246"/>
      <c r="N100" s="231"/>
      <c r="O100" s="252" t="s">
        <v>121</v>
      </c>
    </row>
    <row r="101" spans="1:15">
      <c r="A101" s="262" t="s">
        <v>576</v>
      </c>
      <c r="O101" s="261" t="s">
        <v>575</v>
      </c>
    </row>
    <row r="102" spans="1:15">
      <c r="O102" s="257" t="s">
        <v>574</v>
      </c>
    </row>
    <row r="104" spans="1:15">
      <c r="A104" s="258" t="s">
        <v>572</v>
      </c>
    </row>
    <row r="105" spans="1:15">
      <c r="A105" s="256" t="s">
        <v>573</v>
      </c>
    </row>
    <row r="106" spans="1:15">
      <c r="A106" s="256"/>
    </row>
    <row r="107" spans="1:15">
      <c r="A107" s="258" t="s">
        <v>125</v>
      </c>
    </row>
  </sheetData>
  <mergeCells count="10">
    <mergeCell ref="A100:F100"/>
    <mergeCell ref="A3:A5"/>
    <mergeCell ref="B3:H3"/>
    <mergeCell ref="I3:O3"/>
    <mergeCell ref="B4:D4"/>
    <mergeCell ref="E4:G4"/>
    <mergeCell ref="H4:H5"/>
    <mergeCell ref="I4:K4"/>
    <mergeCell ref="L4:N4"/>
    <mergeCell ref="O4:O5"/>
  </mergeCells>
  <hyperlinks>
    <hyperlink ref="A105" r:id="rId1" xr:uid="{AF93D85A-9F79-4B65-911B-84E1FF5AB879}"/>
  </hyperlinks>
  <pageMargins left="0.7" right="0.7" top="0.75" bottom="0.75" header="0.3" footer="0.3"/>
  <pageSetup paperSize="9" scale="41"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710C-E5A5-4E9D-9972-25F037B5A682}">
  <dimension ref="A1:H30"/>
  <sheetViews>
    <sheetView workbookViewId="0">
      <selection activeCell="C7" sqref="C7"/>
    </sheetView>
  </sheetViews>
  <sheetFormatPr defaultRowHeight="15"/>
  <sheetData>
    <row r="1" spans="1:8">
      <c r="A1" t="s">
        <v>603</v>
      </c>
      <c r="H1" t="s">
        <v>604</v>
      </c>
    </row>
    <row r="2" spans="1:8">
      <c r="A2" t="s">
        <v>605</v>
      </c>
    </row>
    <row r="3" spans="1:8">
      <c r="H3" t="s">
        <v>606</v>
      </c>
    </row>
    <row r="4" spans="1:8">
      <c r="B4">
        <v>2012</v>
      </c>
      <c r="G4">
        <v>2013</v>
      </c>
    </row>
    <row r="5" spans="1:8">
      <c r="A5" t="s">
        <v>607</v>
      </c>
      <c r="C5" t="s">
        <v>608</v>
      </c>
      <c r="D5" t="s">
        <v>258</v>
      </c>
      <c r="F5" t="s">
        <v>607</v>
      </c>
      <c r="G5" t="s">
        <v>608</v>
      </c>
      <c r="H5" t="s">
        <v>258</v>
      </c>
    </row>
    <row r="6" spans="1:8">
      <c r="A6">
        <v>1</v>
      </c>
      <c r="C6" t="s">
        <v>305</v>
      </c>
      <c r="D6">
        <v>807</v>
      </c>
      <c r="F6">
        <v>1</v>
      </c>
      <c r="G6" t="s">
        <v>535</v>
      </c>
      <c r="H6" s="141">
        <v>1112</v>
      </c>
    </row>
    <row r="7" spans="1:8">
      <c r="A7">
        <v>2</v>
      </c>
      <c r="C7" t="s">
        <v>535</v>
      </c>
      <c r="D7">
        <v>740</v>
      </c>
      <c r="F7">
        <v>2</v>
      </c>
      <c r="G7" t="s">
        <v>305</v>
      </c>
      <c r="H7">
        <v>813</v>
      </c>
    </row>
    <row r="8" spans="1:8">
      <c r="A8">
        <v>3</v>
      </c>
      <c r="C8" t="s">
        <v>306</v>
      </c>
      <c r="D8">
        <v>327</v>
      </c>
      <c r="F8">
        <v>3</v>
      </c>
      <c r="G8" t="s">
        <v>530</v>
      </c>
      <c r="H8">
        <v>543</v>
      </c>
    </row>
    <row r="9" spans="1:8">
      <c r="A9">
        <v>4</v>
      </c>
      <c r="C9" t="s">
        <v>516</v>
      </c>
      <c r="D9">
        <v>199</v>
      </c>
      <c r="F9">
        <v>4</v>
      </c>
      <c r="G9" t="s">
        <v>306</v>
      </c>
      <c r="H9">
        <v>407</v>
      </c>
    </row>
    <row r="10" spans="1:8">
      <c r="A10">
        <v>5</v>
      </c>
      <c r="C10" t="s">
        <v>528</v>
      </c>
      <c r="D10">
        <v>129</v>
      </c>
      <c r="F10">
        <v>5</v>
      </c>
      <c r="G10" t="s">
        <v>528</v>
      </c>
      <c r="H10">
        <v>279</v>
      </c>
    </row>
    <row r="12" spans="1:8">
      <c r="A12">
        <v>6</v>
      </c>
      <c r="C12" t="s">
        <v>530</v>
      </c>
      <c r="D12">
        <v>128</v>
      </c>
      <c r="F12">
        <v>6</v>
      </c>
      <c r="G12" t="s">
        <v>295</v>
      </c>
      <c r="H12">
        <v>229</v>
      </c>
    </row>
    <row r="13" spans="1:8">
      <c r="A13">
        <v>7</v>
      </c>
      <c r="C13" t="s">
        <v>545</v>
      </c>
      <c r="D13">
        <v>102</v>
      </c>
      <c r="F13">
        <v>7</v>
      </c>
      <c r="G13" t="s">
        <v>516</v>
      </c>
      <c r="H13">
        <v>189</v>
      </c>
    </row>
    <row r="14" spans="1:8">
      <c r="A14">
        <v>8</v>
      </c>
      <c r="C14" t="s">
        <v>347</v>
      </c>
      <c r="D14">
        <v>97</v>
      </c>
      <c r="F14">
        <v>8</v>
      </c>
      <c r="G14" t="s">
        <v>545</v>
      </c>
      <c r="H14">
        <v>145</v>
      </c>
    </row>
    <row r="15" spans="1:8">
      <c r="A15">
        <v>9</v>
      </c>
      <c r="C15" t="s">
        <v>552</v>
      </c>
      <c r="D15">
        <v>59</v>
      </c>
      <c r="F15">
        <v>9</v>
      </c>
      <c r="G15" t="s">
        <v>552</v>
      </c>
      <c r="H15">
        <v>55</v>
      </c>
    </row>
    <row r="16" spans="1:8">
      <c r="A16">
        <v>10</v>
      </c>
      <c r="C16" t="s">
        <v>534</v>
      </c>
      <c r="D16">
        <v>55</v>
      </c>
      <c r="F16">
        <v>10</v>
      </c>
      <c r="G16" t="s">
        <v>325</v>
      </c>
      <c r="H16">
        <v>73</v>
      </c>
    </row>
    <row r="18" spans="1:8">
      <c r="A18">
        <v>11</v>
      </c>
      <c r="C18" t="s">
        <v>329</v>
      </c>
      <c r="D18">
        <v>54</v>
      </c>
      <c r="F18">
        <v>11</v>
      </c>
      <c r="G18" t="s">
        <v>293</v>
      </c>
      <c r="H18">
        <v>70</v>
      </c>
    </row>
    <row r="19" spans="1:8">
      <c r="A19">
        <v>12</v>
      </c>
      <c r="C19" t="s">
        <v>313</v>
      </c>
      <c r="D19">
        <v>53</v>
      </c>
      <c r="F19">
        <v>12</v>
      </c>
      <c r="G19" t="s">
        <v>329</v>
      </c>
      <c r="H19">
        <v>63</v>
      </c>
    </row>
    <row r="20" spans="1:8">
      <c r="A20">
        <v>13</v>
      </c>
      <c r="C20" t="s">
        <v>373</v>
      </c>
      <c r="D20">
        <v>48</v>
      </c>
      <c r="F20">
        <v>13</v>
      </c>
      <c r="G20" t="s">
        <v>609</v>
      </c>
      <c r="H20">
        <v>53</v>
      </c>
    </row>
    <row r="21" spans="1:8">
      <c r="A21">
        <v>14</v>
      </c>
      <c r="C21" t="s">
        <v>295</v>
      </c>
      <c r="D21">
        <v>44</v>
      </c>
      <c r="F21">
        <v>14</v>
      </c>
      <c r="G21" t="s">
        <v>313</v>
      </c>
      <c r="H21">
        <v>53</v>
      </c>
    </row>
    <row r="22" spans="1:8">
      <c r="A22">
        <v>15</v>
      </c>
      <c r="C22" t="s">
        <v>293</v>
      </c>
      <c r="D22">
        <v>40</v>
      </c>
      <c r="F22">
        <v>15</v>
      </c>
      <c r="G22" t="s">
        <v>519</v>
      </c>
      <c r="H22">
        <v>50</v>
      </c>
    </row>
    <row r="24" spans="1:8">
      <c r="A24">
        <v>16</v>
      </c>
      <c r="C24" t="s">
        <v>548</v>
      </c>
      <c r="D24">
        <v>40</v>
      </c>
      <c r="F24">
        <v>16</v>
      </c>
      <c r="G24" t="s">
        <v>294</v>
      </c>
      <c r="H24">
        <v>50</v>
      </c>
    </row>
    <row r="25" spans="1:8">
      <c r="A25">
        <v>17</v>
      </c>
      <c r="C25" t="s">
        <v>537</v>
      </c>
      <c r="D25">
        <v>34</v>
      </c>
      <c r="F25">
        <v>17</v>
      </c>
      <c r="G25" t="s">
        <v>610</v>
      </c>
      <c r="H25">
        <v>50</v>
      </c>
    </row>
    <row r="26" spans="1:8">
      <c r="A26">
        <v>18</v>
      </c>
      <c r="C26" t="s">
        <v>519</v>
      </c>
      <c r="D26">
        <v>27</v>
      </c>
      <c r="F26">
        <v>18</v>
      </c>
      <c r="G26" t="s">
        <v>548</v>
      </c>
      <c r="H26">
        <v>46</v>
      </c>
    </row>
    <row r="27" spans="1:8">
      <c r="A27">
        <v>19</v>
      </c>
      <c r="C27" t="s">
        <v>550</v>
      </c>
      <c r="D27">
        <v>20</v>
      </c>
      <c r="F27">
        <v>19</v>
      </c>
      <c r="G27" t="s">
        <v>558</v>
      </c>
      <c r="H27">
        <v>35</v>
      </c>
    </row>
    <row r="28" spans="1:8">
      <c r="A28">
        <v>20</v>
      </c>
      <c r="C28" t="s">
        <v>557</v>
      </c>
      <c r="D28">
        <v>20</v>
      </c>
      <c r="F28">
        <v>20</v>
      </c>
      <c r="G28" t="s">
        <v>611</v>
      </c>
      <c r="H28">
        <v>32</v>
      </c>
    </row>
    <row r="29" spans="1:8">
      <c r="A29" t="s">
        <v>612</v>
      </c>
    </row>
    <row r="30" spans="1:8">
      <c r="A30" t="s">
        <v>604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DA58-F8DE-4433-9977-A2A528FBCC94}">
  <dimension ref="B3:C14"/>
  <sheetViews>
    <sheetView workbookViewId="0">
      <selection activeCell="B3" sqref="B3"/>
    </sheetView>
  </sheetViews>
  <sheetFormatPr defaultRowHeight="15"/>
  <cols>
    <col min="3" max="3" width="9.140625" bestFit="1" customWidth="1"/>
  </cols>
  <sheetData>
    <row r="3" spans="2:3">
      <c r="B3" s="324" t="s">
        <v>256</v>
      </c>
      <c r="C3" s="324" t="s">
        <v>649</v>
      </c>
    </row>
    <row r="4" spans="2:3">
      <c r="B4" s="216" t="s">
        <v>650</v>
      </c>
      <c r="C4" s="217">
        <v>1450</v>
      </c>
    </row>
    <row r="5" spans="2:3">
      <c r="B5" s="216" t="s">
        <v>651</v>
      </c>
      <c r="C5" s="217">
        <v>825</v>
      </c>
    </row>
    <row r="6" spans="2:3">
      <c r="B6" s="216" t="s">
        <v>652</v>
      </c>
      <c r="C6" s="217">
        <v>800</v>
      </c>
    </row>
    <row r="7" spans="2:3">
      <c r="B7" s="216" t="s">
        <v>653</v>
      </c>
      <c r="C7" s="217">
        <v>525</v>
      </c>
    </row>
    <row r="8" spans="2:3">
      <c r="B8" s="216" t="s">
        <v>654</v>
      </c>
      <c r="C8" s="217">
        <v>325</v>
      </c>
    </row>
    <row r="9" spans="2:3">
      <c r="B9" s="216" t="s">
        <v>655</v>
      </c>
      <c r="C9" s="217">
        <v>175</v>
      </c>
    </row>
    <row r="10" spans="2:3">
      <c r="B10" s="216" t="s">
        <v>656</v>
      </c>
      <c r="C10" s="217">
        <v>150</v>
      </c>
    </row>
    <row r="11" spans="2:3">
      <c r="B11" s="216" t="s">
        <v>657</v>
      </c>
      <c r="C11" s="217">
        <v>75</v>
      </c>
    </row>
    <row r="12" spans="2:3">
      <c r="B12" s="216" t="s">
        <v>658</v>
      </c>
      <c r="C12" s="217">
        <v>75</v>
      </c>
    </row>
    <row r="14" spans="2:3">
      <c r="B14" t="s">
        <v>660</v>
      </c>
    </row>
  </sheetData>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EDA0-012E-45D0-8CD8-8DA0137F44B1}">
  <dimension ref="A1:H36"/>
  <sheetViews>
    <sheetView showGridLines="0" topLeftCell="A22" zoomScaleNormal="100" workbookViewId="0">
      <selection activeCell="D40" sqref="D40"/>
    </sheetView>
  </sheetViews>
  <sheetFormatPr defaultColWidth="9.7109375" defaultRowHeight="12.75"/>
  <cols>
    <col min="1" max="1" width="9.7109375" style="180"/>
    <col min="2" max="2" width="9.85546875" style="180" bestFit="1" customWidth="1"/>
    <col min="3" max="3" width="10.140625" style="180" bestFit="1" customWidth="1"/>
    <col min="4" max="5" width="9.85546875" style="180" bestFit="1" customWidth="1"/>
    <col min="6" max="8" width="10.140625" style="180" bestFit="1" customWidth="1"/>
    <col min="9" max="16384" width="9.7109375" style="180"/>
  </cols>
  <sheetData>
    <row r="1" spans="1:2" ht="39.950000000000003" customHeight="1">
      <c r="A1" s="179" t="s">
        <v>127</v>
      </c>
    </row>
    <row r="2" spans="1:2" ht="17.25">
      <c r="B2" s="181" t="s">
        <v>400</v>
      </c>
    </row>
    <row r="24" spans="2:8" ht="13.5" thickBot="1"/>
    <row r="25" spans="2:8" ht="51.75" thickBot="1">
      <c r="B25" s="182"/>
      <c r="C25" s="183" t="s">
        <v>401</v>
      </c>
      <c r="D25" s="183" t="s">
        <v>402</v>
      </c>
      <c r="E25" s="183" t="s">
        <v>403</v>
      </c>
      <c r="F25" s="183" t="s">
        <v>131</v>
      </c>
      <c r="G25" s="183" t="s">
        <v>404</v>
      </c>
      <c r="H25" s="184" t="s">
        <v>405</v>
      </c>
    </row>
    <row r="26" spans="2:8">
      <c r="B26" s="185">
        <v>2016</v>
      </c>
      <c r="C26" s="186">
        <v>1.8893387314439902E-2</v>
      </c>
      <c r="D26" s="186">
        <v>7.1831350198938229E-3</v>
      </c>
      <c r="E26" s="186">
        <v>2.3572294043250051E-3</v>
      </c>
      <c r="F26" s="186">
        <v>2.6464117488674103E-3</v>
      </c>
      <c r="G26" s="186">
        <v>-6.8052106436650053E-4</v>
      </c>
      <c r="H26" s="187">
        <v>7.3871322057201651E-3</v>
      </c>
    </row>
    <row r="27" spans="2:8">
      <c r="B27" s="185">
        <v>2017</v>
      </c>
      <c r="C27" s="186">
        <v>1.8278145695364234E-2</v>
      </c>
      <c r="D27" s="186">
        <v>1.1404790459018772E-2</v>
      </c>
      <c r="E27" s="186">
        <v>3.2029519010500366E-3</v>
      </c>
      <c r="F27" s="186">
        <v>1.8560119167100077E-3</v>
      </c>
      <c r="G27" s="186">
        <v>-4.1505938596901604E-3</v>
      </c>
      <c r="H27" s="187">
        <v>5.9649852782755778E-3</v>
      </c>
    </row>
    <row r="28" spans="2:8">
      <c r="B28" s="185">
        <v>2018</v>
      </c>
      <c r="C28" s="186">
        <v>1.9771071800208206E-2</v>
      </c>
      <c r="D28" s="186">
        <v>1.2873399020049837E-2</v>
      </c>
      <c r="E28" s="186">
        <v>5.4612180532594007E-3</v>
      </c>
      <c r="F28" s="186">
        <v>4.2227651441821817E-3</v>
      </c>
      <c r="G28" s="186">
        <v>4.9959304879298137E-4</v>
      </c>
      <c r="H28" s="187">
        <v>-3.2859034660761947E-3</v>
      </c>
    </row>
    <row r="29" spans="2:8">
      <c r="B29" s="185">
        <v>2019</v>
      </c>
      <c r="C29" s="186">
        <v>2.0153061224489788E-2</v>
      </c>
      <c r="D29" s="186">
        <v>8.5192313733169715E-3</v>
      </c>
      <c r="E29" s="186">
        <v>4.1977543308912291E-3</v>
      </c>
      <c r="F29" s="186">
        <v>3.6808946467678789E-3</v>
      </c>
      <c r="G29" s="186">
        <v>2.2873238476649608E-3</v>
      </c>
      <c r="H29" s="187">
        <v>1.4678570258487476E-3</v>
      </c>
    </row>
    <row r="30" spans="2:8">
      <c r="B30" s="185">
        <v>2020</v>
      </c>
      <c r="C30" s="186">
        <v>5.6014003500875376E-2</v>
      </c>
      <c r="D30" s="186">
        <v>7.7828935015938063E-3</v>
      </c>
      <c r="E30" s="186">
        <v>5.0393220438648108E-3</v>
      </c>
      <c r="F30" s="186">
        <v>4.1286713431327518E-2</v>
      </c>
      <c r="G30" s="186">
        <v>3.0614314819366458E-3</v>
      </c>
      <c r="H30" s="187">
        <v>-1.1563569578474089E-3</v>
      </c>
    </row>
    <row r="31" spans="2:8">
      <c r="B31" s="185">
        <v>2021</v>
      </c>
      <c r="C31" s="186">
        <v>-2.3679848448976415E-4</v>
      </c>
      <c r="D31" s="186">
        <v>1.3817080753464897E-2</v>
      </c>
      <c r="E31" s="186">
        <v>3.0583167475750589E-3</v>
      </c>
      <c r="F31" s="186">
        <v>-9.4277016235945997E-3</v>
      </c>
      <c r="G31" s="186">
        <v>-3.2726523766221562E-3</v>
      </c>
      <c r="H31" s="187">
        <v>-4.4118419853129646E-3</v>
      </c>
    </row>
    <row r="32" spans="2:8">
      <c r="B32" s="185">
        <v>2022</v>
      </c>
      <c r="C32" s="188">
        <v>2.8492930312000952E-2</v>
      </c>
      <c r="D32" s="188">
        <v>3.4668659399337665E-2</v>
      </c>
      <c r="E32" s="188">
        <v>3.1347262370403613E-3</v>
      </c>
      <c r="F32" s="188">
        <v>-3.6673266058957019E-3</v>
      </c>
      <c r="G32" s="188">
        <v>-6.7208291772463593E-3</v>
      </c>
      <c r="H32" s="189">
        <v>1.0777004587649887E-3</v>
      </c>
    </row>
    <row r="33" spans="2:8">
      <c r="B33" s="185">
        <v>2023</v>
      </c>
      <c r="C33" s="188">
        <v>3.143440902459993E-2</v>
      </c>
      <c r="D33" s="188">
        <v>2.4951369569356216E-2</v>
      </c>
      <c r="E33" s="188">
        <v>5.0633355764282614E-3</v>
      </c>
      <c r="F33" s="188">
        <v>1.6646012615755209E-3</v>
      </c>
      <c r="G33" s="188">
        <v>1.378807524177648E-3</v>
      </c>
      <c r="H33" s="189">
        <v>-1.6237049069377167E-3</v>
      </c>
    </row>
    <row r="34" spans="2:8">
      <c r="B34" s="185">
        <v>2024</v>
      </c>
      <c r="C34" s="188">
        <v>1.8594732384912049E-2</v>
      </c>
      <c r="D34" s="188">
        <v>1.0120345590165242E-2</v>
      </c>
      <c r="E34" s="188">
        <v>3.9143290286447387E-3</v>
      </c>
      <c r="F34" s="188">
        <v>2.8107414799313254E-3</v>
      </c>
      <c r="G34" s="188">
        <v>2.5729504975770547E-3</v>
      </c>
      <c r="H34" s="189">
        <v>-8.236342114063119E-4</v>
      </c>
    </row>
    <row r="35" spans="2:8">
      <c r="B35" s="185">
        <v>2025</v>
      </c>
      <c r="C35" s="188">
        <v>1.892198034308179E-2</v>
      </c>
      <c r="D35" s="188">
        <v>1.2008376866009777E-2</v>
      </c>
      <c r="E35" s="188">
        <v>3.0640877124347241E-3</v>
      </c>
      <c r="F35" s="188">
        <v>3.592802919410248E-3</v>
      </c>
      <c r="G35" s="188">
        <v>2.8757740366569583E-4</v>
      </c>
      <c r="H35" s="189">
        <v>-3.0864558438655041E-5</v>
      </c>
    </row>
    <row r="36" spans="2:8" ht="13.5" thickBot="1">
      <c r="B36" s="190">
        <v>2026</v>
      </c>
      <c r="C36" s="191">
        <v>2.0003592159356653E-2</v>
      </c>
      <c r="D36" s="191">
        <v>1.2498065501779492E-2</v>
      </c>
      <c r="E36" s="191">
        <v>3.2504649539999032E-3</v>
      </c>
      <c r="F36" s="191">
        <v>4.1398767078078946E-3</v>
      </c>
      <c r="G36" s="191">
        <v>1.3287517540447812E-4</v>
      </c>
      <c r="H36" s="192">
        <v>-1.7690179635114511E-5</v>
      </c>
    </row>
  </sheetData>
  <hyperlinks>
    <hyperlink ref="A1" location="Contents!A1" display="Contents!A1" xr:uid="{460B613B-5068-48A3-A2A6-DA2890070326}"/>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C098-C673-40EE-90E8-8BB00E659F4A}">
  <dimension ref="A1:R149"/>
  <sheetViews>
    <sheetView zoomScaleNormal="100" zoomScaleSheetLayoutView="100" workbookViewId="0">
      <selection activeCell="P100" sqref="P100"/>
    </sheetView>
  </sheetViews>
  <sheetFormatPr defaultColWidth="9.7109375" defaultRowHeight="15"/>
  <cols>
    <col min="1" max="1" width="10.140625" style="94" customWidth="1"/>
    <col min="2" max="2" width="7.85546875" style="94" customWidth="1"/>
    <col min="3" max="3" width="7.5703125" style="94" customWidth="1"/>
    <col min="4" max="4" width="12.42578125" style="94" customWidth="1"/>
    <col min="5" max="5" width="12" style="94" customWidth="1"/>
    <col min="6" max="6" width="11.85546875" style="94" customWidth="1"/>
    <col min="7" max="7" width="9.5703125" style="94" customWidth="1"/>
    <col min="8" max="8" width="9.7109375" style="94" customWidth="1"/>
    <col min="9" max="9" width="9.42578125" style="94" customWidth="1"/>
    <col min="10" max="10" width="9.140625" style="94" customWidth="1"/>
    <col min="11" max="11" width="7.140625" style="94" customWidth="1"/>
    <col min="12" max="12" width="10.85546875" style="94" customWidth="1"/>
    <col min="13" max="13" width="7.42578125" style="94" customWidth="1"/>
    <col min="14" max="14" width="11.5703125" style="94" customWidth="1"/>
    <col min="15" max="15" width="7.42578125" style="94" customWidth="1"/>
    <col min="16" max="16" width="8.42578125" style="94" customWidth="1"/>
    <col min="17" max="16384" width="9.7109375" style="94"/>
  </cols>
  <sheetData>
    <row r="1" spans="1:18" ht="33.75" customHeight="1" thickBot="1">
      <c r="A1" s="91" t="s">
        <v>127</v>
      </c>
      <c r="B1" s="92"/>
      <c r="C1" s="92"/>
      <c r="D1" s="92"/>
      <c r="E1" s="92"/>
      <c r="F1" s="92"/>
      <c r="G1" s="92"/>
      <c r="H1" s="92"/>
      <c r="I1" s="92"/>
      <c r="J1" s="92"/>
      <c r="K1" s="92"/>
      <c r="L1" s="92"/>
      <c r="M1" s="92"/>
      <c r="N1" s="92"/>
      <c r="O1" s="92"/>
      <c r="P1" s="92"/>
      <c r="Q1" s="93"/>
    </row>
    <row r="2" spans="1:18" ht="19.5" thickBot="1">
      <c r="A2" s="95"/>
      <c r="B2" s="352" t="s">
        <v>128</v>
      </c>
      <c r="C2" s="353"/>
      <c r="D2" s="353"/>
      <c r="E2" s="353"/>
      <c r="F2" s="353"/>
      <c r="G2" s="353"/>
      <c r="H2" s="353"/>
      <c r="I2" s="353"/>
      <c r="J2" s="353"/>
      <c r="K2" s="353"/>
      <c r="L2" s="353"/>
      <c r="M2" s="353"/>
      <c r="N2" s="353"/>
      <c r="O2" s="353"/>
      <c r="P2" s="354"/>
    </row>
    <row r="3" spans="1:18" s="98" customFormat="1" ht="41.25" customHeight="1">
      <c r="A3" s="96"/>
      <c r="B3" s="355" t="s">
        <v>129</v>
      </c>
      <c r="C3" s="357" t="s">
        <v>130</v>
      </c>
      <c r="D3" s="357" t="s">
        <v>131</v>
      </c>
      <c r="E3" s="97" t="s">
        <v>132</v>
      </c>
      <c r="F3" s="97"/>
      <c r="G3" s="357" t="s">
        <v>133</v>
      </c>
      <c r="H3" s="357" t="s">
        <v>134</v>
      </c>
      <c r="I3" s="357" t="s">
        <v>135</v>
      </c>
      <c r="J3" s="357" t="s">
        <v>136</v>
      </c>
      <c r="K3" s="357" t="s">
        <v>137</v>
      </c>
      <c r="L3" s="357" t="s">
        <v>138</v>
      </c>
      <c r="M3" s="357" t="s">
        <v>139</v>
      </c>
      <c r="N3" s="357" t="s">
        <v>140</v>
      </c>
      <c r="O3" s="357" t="s">
        <v>141</v>
      </c>
      <c r="P3" s="358" t="s">
        <v>142</v>
      </c>
    </row>
    <row r="4" spans="1:18" s="98" customFormat="1" ht="33" customHeight="1">
      <c r="A4" s="96"/>
      <c r="B4" s="356"/>
      <c r="C4" s="357"/>
      <c r="D4" s="357"/>
      <c r="E4" s="99" t="s">
        <v>143</v>
      </c>
      <c r="F4" s="99" t="s">
        <v>144</v>
      </c>
      <c r="G4" s="357"/>
      <c r="H4" s="357"/>
      <c r="I4" s="357"/>
      <c r="J4" s="357"/>
      <c r="K4" s="357"/>
      <c r="L4" s="357"/>
      <c r="M4" s="357"/>
      <c r="N4" s="357"/>
      <c r="O4" s="357"/>
      <c r="P4" s="359"/>
    </row>
    <row r="5" spans="1:18" ht="15.75">
      <c r="A5" s="95"/>
      <c r="B5" s="100" t="s">
        <v>145</v>
      </c>
      <c r="C5" s="101">
        <v>257.83100000000002</v>
      </c>
      <c r="D5" s="101">
        <v>79.664000000000001</v>
      </c>
      <c r="E5" s="101">
        <v>70.694999999999993</v>
      </c>
      <c r="F5" s="101">
        <v>11.111000000000001</v>
      </c>
      <c r="G5" s="101">
        <v>8.3000000000000004E-2</v>
      </c>
      <c r="H5" s="101">
        <v>408.27300000000002</v>
      </c>
      <c r="I5" s="101">
        <v>4.319</v>
      </c>
      <c r="J5" s="101">
        <v>412.59199999999998</v>
      </c>
      <c r="K5" s="101">
        <v>103.35299999999999</v>
      </c>
      <c r="L5" s="101">
        <v>515.94500000000005</v>
      </c>
      <c r="M5" s="101">
        <v>114.04</v>
      </c>
      <c r="N5" s="101">
        <v>0</v>
      </c>
      <c r="O5" s="101">
        <v>401.90499999999997</v>
      </c>
      <c r="P5" s="102">
        <v>402.71699999999998</v>
      </c>
      <c r="Q5" s="103"/>
      <c r="R5" s="104"/>
    </row>
    <row r="6" spans="1:18" ht="15.75">
      <c r="A6" s="95"/>
      <c r="B6" s="100" t="s">
        <v>146</v>
      </c>
      <c r="C6" s="101">
        <v>257.863</v>
      </c>
      <c r="D6" s="101">
        <v>80.593999999999994</v>
      </c>
      <c r="E6" s="101">
        <v>71.828999999999994</v>
      </c>
      <c r="F6" s="101">
        <v>11.295999999999999</v>
      </c>
      <c r="G6" s="101">
        <v>0.23499999999999999</v>
      </c>
      <c r="H6" s="101">
        <v>410.52100000000002</v>
      </c>
      <c r="I6" s="101">
        <v>0.63400000000000001</v>
      </c>
      <c r="J6" s="101">
        <v>411.15499999999997</v>
      </c>
      <c r="K6" s="101">
        <v>109.429</v>
      </c>
      <c r="L6" s="101">
        <v>520.58399999999995</v>
      </c>
      <c r="M6" s="101">
        <v>119.36199999999999</v>
      </c>
      <c r="N6" s="101">
        <v>0</v>
      </c>
      <c r="O6" s="101">
        <v>401.22199999999998</v>
      </c>
      <c r="P6" s="102">
        <v>398.142</v>
      </c>
      <c r="Q6" s="103"/>
      <c r="R6" s="104"/>
    </row>
    <row r="7" spans="1:18" ht="15.75">
      <c r="A7" s="95"/>
      <c r="B7" s="100" t="s">
        <v>147</v>
      </c>
      <c r="C7" s="101">
        <v>257.64400000000001</v>
      </c>
      <c r="D7" s="101">
        <v>81.52</v>
      </c>
      <c r="E7" s="101">
        <v>68.971999999999994</v>
      </c>
      <c r="F7" s="101">
        <v>11.864000000000001</v>
      </c>
      <c r="G7" s="101">
        <v>-0.89600000000000002</v>
      </c>
      <c r="H7" s="101">
        <v>407.24</v>
      </c>
      <c r="I7" s="101">
        <v>-0.114</v>
      </c>
      <c r="J7" s="101">
        <v>407.12599999999998</v>
      </c>
      <c r="K7" s="101">
        <v>112.11</v>
      </c>
      <c r="L7" s="101">
        <v>519.23599999999999</v>
      </c>
      <c r="M7" s="101">
        <v>119.628</v>
      </c>
      <c r="N7" s="101">
        <v>0</v>
      </c>
      <c r="O7" s="101">
        <v>399.608</v>
      </c>
      <c r="P7" s="102">
        <v>396.505</v>
      </c>
      <c r="Q7" s="103"/>
      <c r="R7" s="104"/>
    </row>
    <row r="8" spans="1:18" ht="15.75">
      <c r="A8" s="95"/>
      <c r="B8" s="100" t="s">
        <v>148</v>
      </c>
      <c r="C8" s="101">
        <v>253.71899999999999</v>
      </c>
      <c r="D8" s="101">
        <v>84.114000000000004</v>
      </c>
      <c r="E8" s="101">
        <v>68.228999999999999</v>
      </c>
      <c r="F8" s="101">
        <v>12.584</v>
      </c>
      <c r="G8" s="101">
        <v>0.38900000000000001</v>
      </c>
      <c r="H8" s="101">
        <v>406.45100000000002</v>
      </c>
      <c r="I8" s="101">
        <v>-5.6050000000000004</v>
      </c>
      <c r="J8" s="101">
        <v>400.846</v>
      </c>
      <c r="K8" s="101">
        <v>108.044</v>
      </c>
      <c r="L8" s="101">
        <v>508.89</v>
      </c>
      <c r="M8" s="101">
        <v>112.873</v>
      </c>
      <c r="N8" s="101">
        <v>0</v>
      </c>
      <c r="O8" s="101">
        <v>396.017</v>
      </c>
      <c r="P8" s="102">
        <v>386.08</v>
      </c>
      <c r="Q8" s="103"/>
      <c r="R8" s="104"/>
    </row>
    <row r="9" spans="1:18" ht="15.75">
      <c r="A9" s="95"/>
      <c r="B9" s="100" t="s">
        <v>149</v>
      </c>
      <c r="C9" s="101">
        <v>251.536</v>
      </c>
      <c r="D9" s="101">
        <v>84.016999999999996</v>
      </c>
      <c r="E9" s="101">
        <v>64.347999999999999</v>
      </c>
      <c r="F9" s="101">
        <v>12.659000000000001</v>
      </c>
      <c r="G9" s="101">
        <v>1.2290000000000001</v>
      </c>
      <c r="H9" s="101">
        <v>401.13</v>
      </c>
      <c r="I9" s="101">
        <v>-8.8840000000000003</v>
      </c>
      <c r="J9" s="101">
        <v>392.24599999999998</v>
      </c>
      <c r="K9" s="101">
        <v>102.819</v>
      </c>
      <c r="L9" s="101">
        <v>495.065</v>
      </c>
      <c r="M9" s="101">
        <v>107.904</v>
      </c>
      <c r="N9" s="101">
        <v>0</v>
      </c>
      <c r="O9" s="101">
        <v>387.161</v>
      </c>
      <c r="P9" s="102">
        <v>380.755</v>
      </c>
      <c r="Q9" s="103"/>
      <c r="R9" s="104"/>
    </row>
    <row r="10" spans="1:18" ht="15.75">
      <c r="A10" s="95"/>
      <c r="B10" s="100" t="s">
        <v>150</v>
      </c>
      <c r="C10" s="101">
        <v>249.28899999999999</v>
      </c>
      <c r="D10" s="101">
        <v>84.619</v>
      </c>
      <c r="E10" s="101">
        <v>61.514000000000003</v>
      </c>
      <c r="F10" s="101">
        <v>11.961</v>
      </c>
      <c r="G10" s="101">
        <v>0.70799999999999996</v>
      </c>
      <c r="H10" s="101">
        <v>396.13</v>
      </c>
      <c r="I10" s="101">
        <v>-1.9930000000000001</v>
      </c>
      <c r="J10" s="101">
        <v>394.137</v>
      </c>
      <c r="K10" s="101">
        <v>100.586</v>
      </c>
      <c r="L10" s="101">
        <v>494.72300000000001</v>
      </c>
      <c r="M10" s="101">
        <v>106.21599999999999</v>
      </c>
      <c r="N10" s="101">
        <v>0</v>
      </c>
      <c r="O10" s="101">
        <v>388.50700000000001</v>
      </c>
      <c r="P10" s="102">
        <v>382.92700000000002</v>
      </c>
      <c r="Q10" s="103"/>
      <c r="R10" s="104"/>
    </row>
    <row r="11" spans="1:18" ht="15.75">
      <c r="A11" s="95"/>
      <c r="B11" s="100" t="s">
        <v>151</v>
      </c>
      <c r="C11" s="101">
        <v>251.249</v>
      </c>
      <c r="D11" s="101">
        <v>86.564999999999998</v>
      </c>
      <c r="E11" s="101">
        <v>62.212000000000003</v>
      </c>
      <c r="F11" s="101">
        <v>13.311</v>
      </c>
      <c r="G11" s="101">
        <v>0.42899999999999999</v>
      </c>
      <c r="H11" s="101">
        <v>400.45499999999998</v>
      </c>
      <c r="I11" s="101">
        <v>-3.1360000000000001</v>
      </c>
      <c r="J11" s="101">
        <v>397.31900000000002</v>
      </c>
      <c r="K11" s="101">
        <v>102.09</v>
      </c>
      <c r="L11" s="101">
        <v>499.40899999999999</v>
      </c>
      <c r="M11" s="101">
        <v>107.726</v>
      </c>
      <c r="N11" s="101">
        <v>0</v>
      </c>
      <c r="O11" s="101">
        <v>391.68299999999999</v>
      </c>
      <c r="P11" s="102">
        <v>392.54300000000001</v>
      </c>
      <c r="Q11" s="103"/>
      <c r="R11" s="104"/>
    </row>
    <row r="12" spans="1:18" ht="15.75">
      <c r="A12" s="95"/>
      <c r="B12" s="100" t="s">
        <v>152</v>
      </c>
      <c r="C12" s="101">
        <v>253.739</v>
      </c>
      <c r="D12" s="101">
        <v>86.650999999999996</v>
      </c>
      <c r="E12" s="101">
        <v>60.442999999999998</v>
      </c>
      <c r="F12" s="101">
        <v>12.801</v>
      </c>
      <c r="G12" s="101">
        <v>-1.2E-2</v>
      </c>
      <c r="H12" s="101">
        <v>400.82100000000003</v>
      </c>
      <c r="I12" s="101">
        <v>-4.45</v>
      </c>
      <c r="J12" s="101">
        <v>396.37099999999998</v>
      </c>
      <c r="K12" s="101">
        <v>104.81</v>
      </c>
      <c r="L12" s="101">
        <v>501.18099999999998</v>
      </c>
      <c r="M12" s="101">
        <v>111.41200000000001</v>
      </c>
      <c r="N12" s="101">
        <v>0</v>
      </c>
      <c r="O12" s="101">
        <v>389.76900000000001</v>
      </c>
      <c r="P12" s="102">
        <v>388.78</v>
      </c>
      <c r="Q12" s="103"/>
      <c r="R12" s="104"/>
    </row>
    <row r="13" spans="1:18" ht="15.75">
      <c r="A13" s="95"/>
      <c r="B13" s="100" t="s">
        <v>153</v>
      </c>
      <c r="C13" s="101">
        <v>252.71600000000001</v>
      </c>
      <c r="D13" s="101">
        <v>86.602999999999994</v>
      </c>
      <c r="E13" s="101">
        <v>62.335000000000001</v>
      </c>
      <c r="F13" s="101">
        <v>12.83</v>
      </c>
      <c r="G13" s="101">
        <v>-5.5E-2</v>
      </c>
      <c r="H13" s="101">
        <v>401.59899999999999</v>
      </c>
      <c r="I13" s="101">
        <v>1.0720000000000001</v>
      </c>
      <c r="J13" s="101">
        <v>402.67099999999999</v>
      </c>
      <c r="K13" s="101">
        <v>107.828</v>
      </c>
      <c r="L13" s="101">
        <v>510.49900000000002</v>
      </c>
      <c r="M13" s="101">
        <v>114.33199999999999</v>
      </c>
      <c r="N13" s="101">
        <v>0</v>
      </c>
      <c r="O13" s="101">
        <v>396.16699999999997</v>
      </c>
      <c r="P13" s="102">
        <v>396.45600000000002</v>
      </c>
      <c r="Q13" s="103"/>
      <c r="R13" s="104"/>
    </row>
    <row r="14" spans="1:18" ht="15.75">
      <c r="A14" s="95"/>
      <c r="B14" s="100" t="s">
        <v>154</v>
      </c>
      <c r="C14" s="101">
        <v>258.947</v>
      </c>
      <c r="D14" s="101">
        <v>86.772000000000006</v>
      </c>
      <c r="E14" s="101">
        <v>62.304000000000002</v>
      </c>
      <c r="F14" s="101">
        <v>12.622999999999999</v>
      </c>
      <c r="G14" s="101">
        <v>-0.41299999999999998</v>
      </c>
      <c r="H14" s="101">
        <v>407.61</v>
      </c>
      <c r="I14" s="101">
        <v>1.179</v>
      </c>
      <c r="J14" s="101">
        <v>408.78899999999999</v>
      </c>
      <c r="K14" s="101">
        <v>114.003</v>
      </c>
      <c r="L14" s="101">
        <v>522.79200000000003</v>
      </c>
      <c r="M14" s="101">
        <v>119.932</v>
      </c>
      <c r="N14" s="101">
        <v>0</v>
      </c>
      <c r="O14" s="101">
        <v>402.86</v>
      </c>
      <c r="P14" s="102">
        <v>403.51799999999997</v>
      </c>
      <c r="Q14" s="103"/>
      <c r="R14" s="104"/>
    </row>
    <row r="15" spans="1:18" ht="15.75">
      <c r="A15" s="95"/>
      <c r="B15" s="100" t="s">
        <v>155</v>
      </c>
      <c r="C15" s="101">
        <v>260.947</v>
      </c>
      <c r="D15" s="101">
        <v>86.472999999999999</v>
      </c>
      <c r="E15" s="101">
        <v>64.582999999999998</v>
      </c>
      <c r="F15" s="101">
        <v>12.781000000000001</v>
      </c>
      <c r="G15" s="101">
        <v>0.502</v>
      </c>
      <c r="H15" s="101">
        <v>412.505</v>
      </c>
      <c r="I15" s="101">
        <v>1.9410000000000001</v>
      </c>
      <c r="J15" s="101">
        <v>414.44600000000003</v>
      </c>
      <c r="K15" s="101">
        <v>113.789</v>
      </c>
      <c r="L15" s="101">
        <v>528.23500000000001</v>
      </c>
      <c r="M15" s="101">
        <v>122.956</v>
      </c>
      <c r="N15" s="101">
        <v>0</v>
      </c>
      <c r="O15" s="101">
        <v>405.279</v>
      </c>
      <c r="P15" s="102">
        <v>404.642</v>
      </c>
      <c r="Q15" s="103"/>
      <c r="R15" s="104"/>
    </row>
    <row r="16" spans="1:18" ht="15.75">
      <c r="A16" s="95"/>
      <c r="B16" s="100" t="s">
        <v>156</v>
      </c>
      <c r="C16" s="101">
        <v>262.94299999999998</v>
      </c>
      <c r="D16" s="101">
        <v>87.93</v>
      </c>
      <c r="E16" s="101">
        <v>65.989000000000004</v>
      </c>
      <c r="F16" s="101">
        <v>12.3</v>
      </c>
      <c r="G16" s="101">
        <v>0.40400000000000003</v>
      </c>
      <c r="H16" s="101">
        <v>417.26600000000002</v>
      </c>
      <c r="I16" s="101">
        <v>-0.76</v>
      </c>
      <c r="J16" s="101">
        <v>416.50599999999997</v>
      </c>
      <c r="K16" s="101">
        <v>118.857</v>
      </c>
      <c r="L16" s="101">
        <v>535.36300000000006</v>
      </c>
      <c r="M16" s="101">
        <v>127.474</v>
      </c>
      <c r="N16" s="101">
        <v>0</v>
      </c>
      <c r="O16" s="101">
        <v>407.88900000000001</v>
      </c>
      <c r="P16" s="102">
        <v>408.24400000000003</v>
      </c>
      <c r="Q16" s="103"/>
      <c r="R16" s="104"/>
    </row>
    <row r="17" spans="1:18" ht="15.75">
      <c r="A17" s="95"/>
      <c r="B17" s="100" t="s">
        <v>157</v>
      </c>
      <c r="C17" s="101">
        <v>266.05200000000002</v>
      </c>
      <c r="D17" s="101">
        <v>89.010999999999996</v>
      </c>
      <c r="E17" s="101">
        <v>63.344999999999999</v>
      </c>
      <c r="F17" s="101">
        <v>12.988</v>
      </c>
      <c r="G17" s="101">
        <v>-1.2609999999999999</v>
      </c>
      <c r="H17" s="101">
        <v>417.14699999999999</v>
      </c>
      <c r="I17" s="101">
        <v>1.2230000000000001</v>
      </c>
      <c r="J17" s="101">
        <v>418.37</v>
      </c>
      <c r="K17" s="101">
        <v>125.172</v>
      </c>
      <c r="L17" s="101">
        <v>543.54200000000003</v>
      </c>
      <c r="M17" s="101">
        <v>126.663</v>
      </c>
      <c r="N17" s="101">
        <v>0</v>
      </c>
      <c r="O17" s="101">
        <v>416.87900000000002</v>
      </c>
      <c r="P17" s="102">
        <v>418.57299999999998</v>
      </c>
      <c r="Q17" s="103"/>
      <c r="R17" s="104"/>
    </row>
    <row r="18" spans="1:18" ht="15.75">
      <c r="A18" s="95"/>
      <c r="B18" s="100" t="s">
        <v>158</v>
      </c>
      <c r="C18" s="101">
        <v>265.93</v>
      </c>
      <c r="D18" s="101">
        <v>86.096999999999994</v>
      </c>
      <c r="E18" s="101">
        <v>63.584000000000003</v>
      </c>
      <c r="F18" s="101">
        <v>11.692</v>
      </c>
      <c r="G18" s="101">
        <v>-3.4000000000000002E-2</v>
      </c>
      <c r="H18" s="101">
        <v>415.577</v>
      </c>
      <c r="I18" s="101">
        <v>3.718</v>
      </c>
      <c r="J18" s="101">
        <v>419.29500000000002</v>
      </c>
      <c r="K18" s="101">
        <v>127.76300000000001</v>
      </c>
      <c r="L18" s="101">
        <v>547.05799999999999</v>
      </c>
      <c r="M18" s="101">
        <v>133.607</v>
      </c>
      <c r="N18" s="101">
        <v>0</v>
      </c>
      <c r="O18" s="101">
        <v>413.45100000000002</v>
      </c>
      <c r="P18" s="102">
        <v>418.02800000000002</v>
      </c>
      <c r="Q18" s="103"/>
      <c r="R18" s="104"/>
    </row>
    <row r="19" spans="1:18" ht="15.75">
      <c r="A19" s="95"/>
      <c r="B19" s="100" t="s">
        <v>159</v>
      </c>
      <c r="C19" s="101">
        <v>268.34199999999998</v>
      </c>
      <c r="D19" s="101">
        <v>86.631</v>
      </c>
      <c r="E19" s="101">
        <v>65.966999999999999</v>
      </c>
      <c r="F19" s="101">
        <v>11.996</v>
      </c>
      <c r="G19" s="101">
        <v>1.891</v>
      </c>
      <c r="H19" s="101">
        <v>422.83100000000002</v>
      </c>
      <c r="I19" s="101">
        <v>3.2000000000000001E-2</v>
      </c>
      <c r="J19" s="101">
        <v>422.863</v>
      </c>
      <c r="K19" s="101">
        <v>129.21199999999999</v>
      </c>
      <c r="L19" s="101">
        <v>552.07500000000005</v>
      </c>
      <c r="M19" s="101">
        <v>134.614</v>
      </c>
      <c r="N19" s="101">
        <v>0</v>
      </c>
      <c r="O19" s="101">
        <v>417.46100000000001</v>
      </c>
      <c r="P19" s="102">
        <v>416.56299999999999</v>
      </c>
      <c r="Q19" s="103"/>
      <c r="R19" s="104"/>
    </row>
    <row r="20" spans="1:18" ht="15.75">
      <c r="A20" s="95"/>
      <c r="B20" s="100" t="s">
        <v>160</v>
      </c>
      <c r="C20" s="101">
        <v>272.36799999999999</v>
      </c>
      <c r="D20" s="101">
        <v>87.510999999999996</v>
      </c>
      <c r="E20" s="101">
        <v>67.328000000000003</v>
      </c>
      <c r="F20" s="101">
        <v>11.612</v>
      </c>
      <c r="G20" s="101">
        <v>0.08</v>
      </c>
      <c r="H20" s="101">
        <v>427.28699999999998</v>
      </c>
      <c r="I20" s="101">
        <v>-1.538</v>
      </c>
      <c r="J20" s="101">
        <v>425.74900000000002</v>
      </c>
      <c r="K20" s="101">
        <v>130.62299999999999</v>
      </c>
      <c r="L20" s="101">
        <v>556.37199999999996</v>
      </c>
      <c r="M20" s="101">
        <v>134.654</v>
      </c>
      <c r="N20" s="101">
        <v>0</v>
      </c>
      <c r="O20" s="101">
        <v>421.71800000000002</v>
      </c>
      <c r="P20" s="102">
        <v>422.13799999999998</v>
      </c>
      <c r="Q20" s="103"/>
      <c r="R20" s="104"/>
    </row>
    <row r="21" spans="1:18" ht="15.75">
      <c r="A21" s="95"/>
      <c r="B21" s="100" t="s">
        <v>161</v>
      </c>
      <c r="C21" s="101">
        <v>273.81799999999998</v>
      </c>
      <c r="D21" s="101">
        <v>90.239000000000004</v>
      </c>
      <c r="E21" s="101">
        <v>67.983999999999995</v>
      </c>
      <c r="F21" s="101">
        <v>12.005000000000001</v>
      </c>
      <c r="G21" s="101">
        <v>-0.39100000000000001</v>
      </c>
      <c r="H21" s="101">
        <v>431.65</v>
      </c>
      <c r="I21" s="101">
        <v>-4.82</v>
      </c>
      <c r="J21" s="101">
        <v>426.83</v>
      </c>
      <c r="K21" s="101">
        <v>132.148</v>
      </c>
      <c r="L21" s="101">
        <v>558.97799999999995</v>
      </c>
      <c r="M21" s="101">
        <v>134.83000000000001</v>
      </c>
      <c r="N21" s="101">
        <v>0</v>
      </c>
      <c r="O21" s="101">
        <v>424.14800000000002</v>
      </c>
      <c r="P21" s="102">
        <v>421.34800000000001</v>
      </c>
      <c r="Q21" s="103"/>
      <c r="R21" s="104"/>
    </row>
    <row r="22" spans="1:18" ht="15.75">
      <c r="A22" s="95"/>
      <c r="B22" s="100" t="s">
        <v>162</v>
      </c>
      <c r="C22" s="101">
        <v>276.72300000000001</v>
      </c>
      <c r="D22" s="101">
        <v>87.951999999999998</v>
      </c>
      <c r="E22" s="101">
        <v>66.048000000000002</v>
      </c>
      <c r="F22" s="101">
        <v>12.082000000000001</v>
      </c>
      <c r="G22" s="101">
        <v>0.156</v>
      </c>
      <c r="H22" s="101">
        <v>430.87900000000002</v>
      </c>
      <c r="I22" s="101">
        <v>4.1900000000000004</v>
      </c>
      <c r="J22" s="101">
        <v>435.06900000000002</v>
      </c>
      <c r="K22" s="101">
        <v>126.65</v>
      </c>
      <c r="L22" s="101">
        <v>561.71900000000005</v>
      </c>
      <c r="M22" s="101">
        <v>135.66499999999999</v>
      </c>
      <c r="N22" s="101">
        <v>0</v>
      </c>
      <c r="O22" s="101">
        <v>426.05399999999997</v>
      </c>
      <c r="P22" s="102">
        <v>421.95</v>
      </c>
      <c r="Q22" s="103"/>
      <c r="R22" s="104"/>
    </row>
    <row r="23" spans="1:18" ht="15.75">
      <c r="A23" s="95"/>
      <c r="B23" s="100" t="s">
        <v>163</v>
      </c>
      <c r="C23" s="101">
        <v>278.19</v>
      </c>
      <c r="D23" s="101">
        <v>88.596000000000004</v>
      </c>
      <c r="E23" s="101">
        <v>66.028000000000006</v>
      </c>
      <c r="F23" s="101">
        <v>10.943</v>
      </c>
      <c r="G23" s="101">
        <v>1.0349999999999999</v>
      </c>
      <c r="H23" s="101">
        <v>433.84899999999999</v>
      </c>
      <c r="I23" s="101">
        <v>5.8920000000000003</v>
      </c>
      <c r="J23" s="101">
        <v>439.74099999999999</v>
      </c>
      <c r="K23" s="101">
        <v>129.125</v>
      </c>
      <c r="L23" s="101">
        <v>568.86599999999999</v>
      </c>
      <c r="M23" s="101">
        <v>134.09100000000001</v>
      </c>
      <c r="N23" s="101">
        <v>0</v>
      </c>
      <c r="O23" s="101">
        <v>434.77499999999998</v>
      </c>
      <c r="P23" s="102">
        <v>431.005</v>
      </c>
      <c r="Q23" s="103"/>
      <c r="R23" s="104"/>
    </row>
    <row r="24" spans="1:18" ht="15.75">
      <c r="A24" s="95"/>
      <c r="B24" s="100" t="s">
        <v>164</v>
      </c>
      <c r="C24" s="101">
        <v>282.827</v>
      </c>
      <c r="D24" s="101">
        <v>90.150999999999996</v>
      </c>
      <c r="E24" s="101">
        <v>69.647000000000006</v>
      </c>
      <c r="F24" s="101">
        <v>11.124000000000001</v>
      </c>
      <c r="G24" s="101">
        <v>-0.44800000000000001</v>
      </c>
      <c r="H24" s="101">
        <v>442.17700000000002</v>
      </c>
      <c r="I24" s="101">
        <v>-1.258</v>
      </c>
      <c r="J24" s="101">
        <v>440.91899999999998</v>
      </c>
      <c r="K24" s="101">
        <v>127.39700000000001</v>
      </c>
      <c r="L24" s="101">
        <v>568.31600000000003</v>
      </c>
      <c r="M24" s="101">
        <v>131.93799999999999</v>
      </c>
      <c r="N24" s="101">
        <v>0</v>
      </c>
      <c r="O24" s="101">
        <v>436.37799999999999</v>
      </c>
      <c r="P24" s="102">
        <v>429.29899999999998</v>
      </c>
      <c r="Q24" s="103"/>
      <c r="R24" s="104"/>
    </row>
    <row r="25" spans="1:18" ht="15.75">
      <c r="A25" s="95"/>
      <c r="B25" s="100" t="s">
        <v>165</v>
      </c>
      <c r="C25" s="101">
        <v>285.839</v>
      </c>
      <c r="D25" s="101">
        <v>88.695999999999998</v>
      </c>
      <c r="E25" s="101">
        <v>67.123999999999995</v>
      </c>
      <c r="F25" s="101">
        <v>10.568</v>
      </c>
      <c r="G25" s="101">
        <v>1.8979999999999999</v>
      </c>
      <c r="H25" s="101">
        <v>443.55700000000002</v>
      </c>
      <c r="I25" s="101">
        <v>-2.8820000000000001</v>
      </c>
      <c r="J25" s="101">
        <v>440.67500000000001</v>
      </c>
      <c r="K25" s="101">
        <v>133.12899999999999</v>
      </c>
      <c r="L25" s="101">
        <v>573.80399999999997</v>
      </c>
      <c r="M25" s="101">
        <v>134.63399999999999</v>
      </c>
      <c r="N25" s="101">
        <v>0</v>
      </c>
      <c r="O25" s="101">
        <v>439.17</v>
      </c>
      <c r="P25" s="102">
        <v>426.596</v>
      </c>
      <c r="Q25" s="103"/>
      <c r="R25" s="104"/>
    </row>
    <row r="26" spans="1:18" ht="15.75">
      <c r="A26" s="95"/>
      <c r="B26" s="100" t="s">
        <v>166</v>
      </c>
      <c r="C26" s="101">
        <v>288.755</v>
      </c>
      <c r="D26" s="101">
        <v>90.040999999999997</v>
      </c>
      <c r="E26" s="101">
        <v>70.540999999999997</v>
      </c>
      <c r="F26" s="101">
        <v>11.167999999999999</v>
      </c>
      <c r="G26" s="101">
        <v>2.379</v>
      </c>
      <c r="H26" s="101">
        <v>451.71600000000001</v>
      </c>
      <c r="I26" s="101">
        <v>-2.431</v>
      </c>
      <c r="J26" s="101">
        <v>449.28500000000003</v>
      </c>
      <c r="K26" s="101">
        <v>135.08500000000001</v>
      </c>
      <c r="L26" s="101">
        <v>584.37</v>
      </c>
      <c r="M26" s="101">
        <v>140.73699999999999</v>
      </c>
      <c r="N26" s="101">
        <v>0</v>
      </c>
      <c r="O26" s="101">
        <v>443.63299999999998</v>
      </c>
      <c r="P26" s="102">
        <v>437.99700000000001</v>
      </c>
      <c r="Q26" s="103"/>
      <c r="R26" s="104"/>
    </row>
    <row r="27" spans="1:18" ht="15.75">
      <c r="A27" s="95"/>
      <c r="B27" s="100" t="s">
        <v>167</v>
      </c>
      <c r="C27" s="101">
        <v>293.49900000000002</v>
      </c>
      <c r="D27" s="101">
        <v>89.05</v>
      </c>
      <c r="E27" s="101">
        <v>72.900000000000006</v>
      </c>
      <c r="F27" s="101">
        <v>11.728</v>
      </c>
      <c r="G27" s="101">
        <v>-0.317</v>
      </c>
      <c r="H27" s="101">
        <v>455.13200000000001</v>
      </c>
      <c r="I27" s="101">
        <v>3.3170000000000002</v>
      </c>
      <c r="J27" s="101">
        <v>458.44900000000001</v>
      </c>
      <c r="K27" s="101">
        <v>135.09</v>
      </c>
      <c r="L27" s="101">
        <v>593.53899999999999</v>
      </c>
      <c r="M27" s="101">
        <v>140.58600000000001</v>
      </c>
      <c r="N27" s="101">
        <v>0</v>
      </c>
      <c r="O27" s="101">
        <v>452.95299999999997</v>
      </c>
      <c r="P27" s="102">
        <v>443.95400000000001</v>
      </c>
      <c r="Q27" s="103"/>
      <c r="R27" s="104"/>
    </row>
    <row r="28" spans="1:18" ht="15.75">
      <c r="A28" s="95"/>
      <c r="B28" s="100" t="s">
        <v>168</v>
      </c>
      <c r="C28" s="101">
        <v>293.89800000000002</v>
      </c>
      <c r="D28" s="101">
        <v>91.872</v>
      </c>
      <c r="E28" s="101">
        <v>73.64</v>
      </c>
      <c r="F28" s="101">
        <v>12.195</v>
      </c>
      <c r="G28" s="101">
        <v>3.2549999999999999</v>
      </c>
      <c r="H28" s="101">
        <v>462.66500000000002</v>
      </c>
      <c r="I28" s="101">
        <v>5.516</v>
      </c>
      <c r="J28" s="101">
        <v>468.18099999999998</v>
      </c>
      <c r="K28" s="101">
        <v>130.58799999999999</v>
      </c>
      <c r="L28" s="101">
        <v>598.76900000000001</v>
      </c>
      <c r="M28" s="101">
        <v>141.37</v>
      </c>
      <c r="N28" s="101">
        <v>0</v>
      </c>
      <c r="O28" s="101">
        <v>457.399</v>
      </c>
      <c r="P28" s="102">
        <v>448.25400000000002</v>
      </c>
      <c r="Q28" s="103"/>
      <c r="R28" s="104"/>
    </row>
    <row r="29" spans="1:18" ht="15.75">
      <c r="A29" s="95"/>
      <c r="B29" s="100" t="s">
        <v>169</v>
      </c>
      <c r="C29" s="101">
        <v>297.13099999999997</v>
      </c>
      <c r="D29" s="101">
        <v>92.328999999999994</v>
      </c>
      <c r="E29" s="101">
        <v>75.801000000000002</v>
      </c>
      <c r="F29" s="101">
        <v>13.696999999999999</v>
      </c>
      <c r="G29" s="101">
        <v>2.351</v>
      </c>
      <c r="H29" s="101">
        <v>467.61200000000002</v>
      </c>
      <c r="I29" s="101">
        <v>2.4929999999999999</v>
      </c>
      <c r="J29" s="101">
        <v>470.10500000000002</v>
      </c>
      <c r="K29" s="101">
        <v>129.434</v>
      </c>
      <c r="L29" s="101">
        <v>599.53899999999999</v>
      </c>
      <c r="M29" s="101">
        <v>136.934</v>
      </c>
      <c r="N29" s="101">
        <v>0</v>
      </c>
      <c r="O29" s="101">
        <v>462.60500000000002</v>
      </c>
      <c r="P29" s="102">
        <v>454.98700000000002</v>
      </c>
      <c r="Q29" s="103"/>
      <c r="R29" s="104"/>
    </row>
    <row r="30" spans="1:18" ht="15.75">
      <c r="A30" s="95"/>
      <c r="B30" s="100" t="s">
        <v>170</v>
      </c>
      <c r="C30" s="101">
        <v>301.31400000000002</v>
      </c>
      <c r="D30" s="101">
        <v>91.617999999999995</v>
      </c>
      <c r="E30" s="101">
        <v>76.105999999999995</v>
      </c>
      <c r="F30" s="101">
        <v>11.638</v>
      </c>
      <c r="G30" s="101">
        <v>-3.3460000000000001</v>
      </c>
      <c r="H30" s="101">
        <v>465.69200000000001</v>
      </c>
      <c r="I30" s="101">
        <v>5.74</v>
      </c>
      <c r="J30" s="101">
        <v>471.43200000000002</v>
      </c>
      <c r="K30" s="101">
        <v>132.636</v>
      </c>
      <c r="L30" s="101">
        <v>604.06799999999998</v>
      </c>
      <c r="M30" s="101">
        <v>137.44</v>
      </c>
      <c r="N30" s="101">
        <v>0</v>
      </c>
      <c r="O30" s="101">
        <v>466.62799999999999</v>
      </c>
      <c r="P30" s="102">
        <v>458.56400000000002</v>
      </c>
      <c r="Q30" s="103"/>
      <c r="R30" s="104"/>
    </row>
    <row r="31" spans="1:18" ht="15.75">
      <c r="A31" s="95"/>
      <c r="B31" s="100" t="s">
        <v>171</v>
      </c>
      <c r="C31" s="101">
        <v>304.12099999999998</v>
      </c>
      <c r="D31" s="101">
        <v>93.634</v>
      </c>
      <c r="E31" s="101">
        <v>77.853999999999999</v>
      </c>
      <c r="F31" s="101">
        <v>12.539</v>
      </c>
      <c r="G31" s="101">
        <v>2.0640000000000001</v>
      </c>
      <c r="H31" s="101">
        <v>477.673</v>
      </c>
      <c r="I31" s="101">
        <v>3.76</v>
      </c>
      <c r="J31" s="101">
        <v>481.43299999999999</v>
      </c>
      <c r="K31" s="101">
        <v>130.96299999999999</v>
      </c>
      <c r="L31" s="101">
        <v>612.39599999999996</v>
      </c>
      <c r="M31" s="101">
        <v>139.471</v>
      </c>
      <c r="N31" s="101">
        <v>0</v>
      </c>
      <c r="O31" s="101">
        <v>472.92500000000001</v>
      </c>
      <c r="P31" s="102">
        <v>461.87599999999998</v>
      </c>
      <c r="Q31" s="103"/>
      <c r="R31" s="104"/>
    </row>
    <row r="32" spans="1:18" ht="15.75">
      <c r="A32" s="95"/>
      <c r="B32" s="100" t="s">
        <v>172</v>
      </c>
      <c r="C32" s="101">
        <v>306.346</v>
      </c>
      <c r="D32" s="101">
        <v>93.251999999999995</v>
      </c>
      <c r="E32" s="101">
        <v>79.472999999999999</v>
      </c>
      <c r="F32" s="101">
        <v>13.031000000000001</v>
      </c>
      <c r="G32" s="101">
        <v>5.0339999999999998</v>
      </c>
      <c r="H32" s="101">
        <v>484.10500000000002</v>
      </c>
      <c r="I32" s="101">
        <v>2.1859999999999999</v>
      </c>
      <c r="J32" s="101">
        <v>486.291</v>
      </c>
      <c r="K32" s="101">
        <v>134.35300000000001</v>
      </c>
      <c r="L32" s="101">
        <v>620.64400000000001</v>
      </c>
      <c r="M32" s="101">
        <v>146.63999999999999</v>
      </c>
      <c r="N32" s="101">
        <v>0</v>
      </c>
      <c r="O32" s="101">
        <v>474.00400000000002</v>
      </c>
      <c r="P32" s="102">
        <v>461.88299999999998</v>
      </c>
      <c r="Q32" s="103"/>
      <c r="R32" s="104"/>
    </row>
    <row r="33" spans="1:18" ht="15.75">
      <c r="A33" s="95"/>
      <c r="B33" s="100" t="s">
        <v>173</v>
      </c>
      <c r="C33" s="101">
        <v>307.88799999999998</v>
      </c>
      <c r="D33" s="101">
        <v>93.168999999999997</v>
      </c>
      <c r="E33" s="101">
        <v>82.013999999999996</v>
      </c>
      <c r="F33" s="101">
        <v>13.525</v>
      </c>
      <c r="G33" s="101">
        <v>3.0870000000000002</v>
      </c>
      <c r="H33" s="101">
        <v>486.15800000000002</v>
      </c>
      <c r="I33" s="101">
        <v>3.8620000000000001</v>
      </c>
      <c r="J33" s="101">
        <v>490.02</v>
      </c>
      <c r="K33" s="101">
        <v>130.40100000000001</v>
      </c>
      <c r="L33" s="101">
        <v>620.42100000000005</v>
      </c>
      <c r="M33" s="101">
        <v>142.51599999999999</v>
      </c>
      <c r="N33" s="101">
        <v>0</v>
      </c>
      <c r="O33" s="101">
        <v>477.90499999999997</v>
      </c>
      <c r="P33" s="102">
        <v>467.09699999999998</v>
      </c>
      <c r="Q33" s="103"/>
      <c r="R33" s="104"/>
    </row>
    <row r="34" spans="1:18" ht="15.75">
      <c r="A34" s="95"/>
      <c r="B34" s="100" t="s">
        <v>174</v>
      </c>
      <c r="C34" s="101">
        <v>310.81200000000001</v>
      </c>
      <c r="D34" s="101">
        <v>93.307000000000002</v>
      </c>
      <c r="E34" s="101">
        <v>83.197999999999993</v>
      </c>
      <c r="F34" s="101">
        <v>13.096</v>
      </c>
      <c r="G34" s="101">
        <v>-0.48499999999999999</v>
      </c>
      <c r="H34" s="101">
        <v>486.83199999999999</v>
      </c>
      <c r="I34" s="101">
        <v>1.978</v>
      </c>
      <c r="J34" s="101">
        <v>488.81</v>
      </c>
      <c r="K34" s="101">
        <v>134.10900000000001</v>
      </c>
      <c r="L34" s="101">
        <v>622.91899999999998</v>
      </c>
      <c r="M34" s="101">
        <v>138.50200000000001</v>
      </c>
      <c r="N34" s="101">
        <v>0</v>
      </c>
      <c r="O34" s="101">
        <v>484.41699999999997</v>
      </c>
      <c r="P34" s="102">
        <v>477.48899999999998</v>
      </c>
      <c r="Q34" s="103"/>
      <c r="R34" s="104"/>
    </row>
    <row r="35" spans="1:18" ht="15.75">
      <c r="A35" s="95"/>
      <c r="B35" s="100" t="s">
        <v>175</v>
      </c>
      <c r="C35" s="101">
        <v>314.27</v>
      </c>
      <c r="D35" s="101">
        <v>94.775999999999996</v>
      </c>
      <c r="E35" s="101">
        <v>82.664000000000001</v>
      </c>
      <c r="F35" s="101">
        <v>12.331</v>
      </c>
      <c r="G35" s="101">
        <v>0.47699999999999998</v>
      </c>
      <c r="H35" s="101">
        <v>492.18700000000001</v>
      </c>
      <c r="I35" s="101">
        <v>1.196</v>
      </c>
      <c r="J35" s="101">
        <v>493.38299999999998</v>
      </c>
      <c r="K35" s="101">
        <v>127.96599999999999</v>
      </c>
      <c r="L35" s="101">
        <v>621.34900000000005</v>
      </c>
      <c r="M35" s="101">
        <v>135.923</v>
      </c>
      <c r="N35" s="101">
        <v>0</v>
      </c>
      <c r="O35" s="101">
        <v>485.42599999999999</v>
      </c>
      <c r="P35" s="102">
        <v>476.06</v>
      </c>
      <c r="Q35" s="103"/>
      <c r="R35" s="104"/>
    </row>
    <row r="36" spans="1:18" ht="15.75">
      <c r="A36" s="95"/>
      <c r="B36" s="100" t="s">
        <v>176</v>
      </c>
      <c r="C36" s="101">
        <v>314.45499999999998</v>
      </c>
      <c r="D36" s="101">
        <v>94.105000000000004</v>
      </c>
      <c r="E36" s="101">
        <v>85.35</v>
      </c>
      <c r="F36" s="101">
        <v>12.206</v>
      </c>
      <c r="G36" s="101">
        <v>-2.2000000000000002</v>
      </c>
      <c r="H36" s="101">
        <v>491.71</v>
      </c>
      <c r="I36" s="101">
        <v>1.2210000000000001</v>
      </c>
      <c r="J36" s="101">
        <v>492.93099999999998</v>
      </c>
      <c r="K36" s="101">
        <v>133.607</v>
      </c>
      <c r="L36" s="101">
        <v>626.53800000000001</v>
      </c>
      <c r="M36" s="101">
        <v>139.07400000000001</v>
      </c>
      <c r="N36" s="101">
        <v>0</v>
      </c>
      <c r="O36" s="101">
        <v>487.464</v>
      </c>
      <c r="P36" s="102">
        <v>468.41899999999998</v>
      </c>
      <c r="Q36" s="103"/>
      <c r="R36" s="104"/>
    </row>
    <row r="37" spans="1:18" ht="15.75">
      <c r="A37" s="95"/>
      <c r="B37" s="100" t="s">
        <v>177</v>
      </c>
      <c r="C37" s="101">
        <v>321.19499999999999</v>
      </c>
      <c r="D37" s="101">
        <v>95.111000000000004</v>
      </c>
      <c r="E37" s="101">
        <v>86.295000000000002</v>
      </c>
      <c r="F37" s="101">
        <v>12.504</v>
      </c>
      <c r="G37" s="101">
        <v>0.86199999999999999</v>
      </c>
      <c r="H37" s="101">
        <v>503.46300000000002</v>
      </c>
      <c r="I37" s="101">
        <v>-1.772</v>
      </c>
      <c r="J37" s="101">
        <v>501.69099999999997</v>
      </c>
      <c r="K37" s="101">
        <v>133.625</v>
      </c>
      <c r="L37" s="101">
        <v>635.31600000000003</v>
      </c>
      <c r="M37" s="101">
        <v>140.93799999999999</v>
      </c>
      <c r="N37" s="101">
        <v>0</v>
      </c>
      <c r="O37" s="101">
        <v>494.37799999999999</v>
      </c>
      <c r="P37" s="102">
        <v>478.82299999999998</v>
      </c>
      <c r="Q37" s="103"/>
      <c r="R37" s="104"/>
    </row>
    <row r="38" spans="1:18" ht="15.75">
      <c r="A38" s="95"/>
      <c r="B38" s="100" t="s">
        <v>178</v>
      </c>
      <c r="C38" s="101">
        <v>324.51900000000001</v>
      </c>
      <c r="D38" s="101">
        <v>95.206000000000003</v>
      </c>
      <c r="E38" s="101">
        <v>88.251999999999995</v>
      </c>
      <c r="F38" s="101">
        <v>13.179</v>
      </c>
      <c r="G38" s="101">
        <v>-0.83</v>
      </c>
      <c r="H38" s="101">
        <v>507.14699999999999</v>
      </c>
      <c r="I38" s="101">
        <v>0.90500000000000003</v>
      </c>
      <c r="J38" s="101">
        <v>508.05200000000002</v>
      </c>
      <c r="K38" s="101">
        <v>140.57499999999999</v>
      </c>
      <c r="L38" s="101">
        <v>648.62699999999995</v>
      </c>
      <c r="M38" s="101">
        <v>146.34299999999999</v>
      </c>
      <c r="N38" s="101">
        <v>0</v>
      </c>
      <c r="O38" s="101">
        <v>502.28399999999999</v>
      </c>
      <c r="P38" s="102">
        <v>487.49</v>
      </c>
      <c r="Q38" s="103"/>
      <c r="R38" s="104"/>
    </row>
    <row r="39" spans="1:18" ht="15.75">
      <c r="A39" s="95"/>
      <c r="B39" s="100" t="s">
        <v>179</v>
      </c>
      <c r="C39" s="101">
        <v>329.88600000000002</v>
      </c>
      <c r="D39" s="101">
        <v>95.766000000000005</v>
      </c>
      <c r="E39" s="101">
        <v>90.471000000000004</v>
      </c>
      <c r="F39" s="101">
        <v>13.404999999999999</v>
      </c>
      <c r="G39" s="101">
        <v>2.819</v>
      </c>
      <c r="H39" s="101">
        <v>518.94200000000001</v>
      </c>
      <c r="I39" s="101">
        <v>1.137</v>
      </c>
      <c r="J39" s="101">
        <v>520.07899999999995</v>
      </c>
      <c r="K39" s="101">
        <v>142.34299999999999</v>
      </c>
      <c r="L39" s="101">
        <v>662.42200000000003</v>
      </c>
      <c r="M39" s="101">
        <v>155.86699999999999</v>
      </c>
      <c r="N39" s="101">
        <v>0</v>
      </c>
      <c r="O39" s="101">
        <v>506.55500000000001</v>
      </c>
      <c r="P39" s="102">
        <v>495.33100000000002</v>
      </c>
      <c r="Q39" s="103"/>
      <c r="R39" s="104"/>
    </row>
    <row r="40" spans="1:18" ht="15.75">
      <c r="A40" s="95"/>
      <c r="B40" s="100" t="s">
        <v>180</v>
      </c>
      <c r="C40" s="101">
        <v>332.25700000000001</v>
      </c>
      <c r="D40" s="101">
        <v>96.554000000000002</v>
      </c>
      <c r="E40" s="101">
        <v>90.167000000000002</v>
      </c>
      <c r="F40" s="101">
        <v>13.263</v>
      </c>
      <c r="G40" s="101">
        <v>-1.349</v>
      </c>
      <c r="H40" s="101">
        <v>517.62900000000002</v>
      </c>
      <c r="I40" s="101">
        <v>2.214</v>
      </c>
      <c r="J40" s="101">
        <v>519.84299999999996</v>
      </c>
      <c r="K40" s="101">
        <v>152.56800000000001</v>
      </c>
      <c r="L40" s="101">
        <v>672.41099999999994</v>
      </c>
      <c r="M40" s="101">
        <v>158.99</v>
      </c>
      <c r="N40" s="101">
        <v>0</v>
      </c>
      <c r="O40" s="101">
        <v>513.42100000000005</v>
      </c>
      <c r="P40" s="102">
        <v>504.45600000000002</v>
      </c>
      <c r="Q40" s="103"/>
      <c r="R40" s="104"/>
    </row>
    <row r="41" spans="1:18" ht="15.75">
      <c r="A41" s="95"/>
      <c r="B41" s="100" t="s">
        <v>181</v>
      </c>
      <c r="C41" s="101">
        <v>335.00200000000001</v>
      </c>
      <c r="D41" s="101">
        <v>96.984999999999999</v>
      </c>
      <c r="E41" s="101">
        <v>92.164000000000001</v>
      </c>
      <c r="F41" s="101">
        <v>13.41</v>
      </c>
      <c r="G41" s="101">
        <v>-0.81399999999999995</v>
      </c>
      <c r="H41" s="101">
        <v>523.33699999999999</v>
      </c>
      <c r="I41" s="101">
        <v>1.5920000000000001</v>
      </c>
      <c r="J41" s="101">
        <v>524.92899999999997</v>
      </c>
      <c r="K41" s="101">
        <v>155.16900000000001</v>
      </c>
      <c r="L41" s="101">
        <v>680.09799999999996</v>
      </c>
      <c r="M41" s="101">
        <v>161.70500000000001</v>
      </c>
      <c r="N41" s="101">
        <v>0</v>
      </c>
      <c r="O41" s="101">
        <v>518.39300000000003</v>
      </c>
      <c r="P41" s="102">
        <v>513.14800000000002</v>
      </c>
      <c r="Q41" s="103"/>
      <c r="R41" s="104"/>
    </row>
    <row r="42" spans="1:18" ht="15.75">
      <c r="A42" s="95"/>
      <c r="B42" s="100" t="s">
        <v>182</v>
      </c>
      <c r="C42" s="101">
        <v>337.274</v>
      </c>
      <c r="D42" s="101">
        <v>95.956000000000003</v>
      </c>
      <c r="E42" s="101">
        <v>94.61</v>
      </c>
      <c r="F42" s="101">
        <v>14.135999999999999</v>
      </c>
      <c r="G42" s="101">
        <v>0.34899999999999998</v>
      </c>
      <c r="H42" s="101">
        <v>528.18899999999996</v>
      </c>
      <c r="I42" s="101">
        <v>0.04</v>
      </c>
      <c r="J42" s="101">
        <v>528.22900000000004</v>
      </c>
      <c r="K42" s="101">
        <v>157.91</v>
      </c>
      <c r="L42" s="101">
        <v>686.13900000000001</v>
      </c>
      <c r="M42" s="101">
        <v>165.065</v>
      </c>
      <c r="N42" s="101">
        <v>0</v>
      </c>
      <c r="O42" s="101">
        <v>521.07399999999996</v>
      </c>
      <c r="P42" s="102">
        <v>511.35</v>
      </c>
      <c r="Q42" s="103"/>
      <c r="R42" s="104"/>
    </row>
    <row r="43" spans="1:18" ht="15.75">
      <c r="A43" s="95"/>
      <c r="B43" s="100" t="s">
        <v>183</v>
      </c>
      <c r="C43" s="101">
        <v>338.53300000000002</v>
      </c>
      <c r="D43" s="101">
        <v>97.040999999999997</v>
      </c>
      <c r="E43" s="101">
        <v>94.784000000000006</v>
      </c>
      <c r="F43" s="101">
        <v>13.776999999999999</v>
      </c>
      <c r="G43" s="101">
        <v>-0.21099999999999999</v>
      </c>
      <c r="H43" s="101">
        <v>530.14700000000005</v>
      </c>
      <c r="I43" s="101">
        <v>2.02</v>
      </c>
      <c r="J43" s="101">
        <v>532.16700000000003</v>
      </c>
      <c r="K43" s="101">
        <v>158.602</v>
      </c>
      <c r="L43" s="101">
        <v>690.76900000000001</v>
      </c>
      <c r="M43" s="101">
        <v>165.75</v>
      </c>
      <c r="N43" s="101">
        <v>0</v>
      </c>
      <c r="O43" s="101">
        <v>525.01900000000001</v>
      </c>
      <c r="P43" s="102">
        <v>519.04899999999998</v>
      </c>
      <c r="Q43" s="103"/>
      <c r="R43" s="104"/>
    </row>
    <row r="44" spans="1:18" ht="15.75">
      <c r="A44" s="95"/>
      <c r="B44" s="100" t="s">
        <v>184</v>
      </c>
      <c r="C44" s="101">
        <v>341.94799999999998</v>
      </c>
      <c r="D44" s="101">
        <v>98.611000000000004</v>
      </c>
      <c r="E44" s="101">
        <v>96.325000000000003</v>
      </c>
      <c r="F44" s="101">
        <v>13.917999999999999</v>
      </c>
      <c r="G44" s="101">
        <v>1.518</v>
      </c>
      <c r="H44" s="101">
        <v>538.40200000000004</v>
      </c>
      <c r="I44" s="101">
        <v>-8.8999999999999996E-2</v>
      </c>
      <c r="J44" s="101">
        <v>538.31299999999999</v>
      </c>
      <c r="K44" s="101">
        <v>158.41999999999999</v>
      </c>
      <c r="L44" s="101">
        <v>696.73299999999995</v>
      </c>
      <c r="M44" s="101">
        <v>164.07599999999999</v>
      </c>
      <c r="N44" s="101">
        <v>0</v>
      </c>
      <c r="O44" s="101">
        <v>532.65700000000004</v>
      </c>
      <c r="P44" s="102">
        <v>526.399</v>
      </c>
      <c r="Q44" s="103"/>
      <c r="R44" s="104"/>
    </row>
    <row r="45" spans="1:18" ht="15.75">
      <c r="A45" s="95"/>
      <c r="B45" s="100" t="s">
        <v>185</v>
      </c>
      <c r="C45" s="101">
        <v>348.43200000000002</v>
      </c>
      <c r="D45" s="101">
        <v>99.025000000000006</v>
      </c>
      <c r="E45" s="101">
        <v>95.614999999999995</v>
      </c>
      <c r="F45" s="101">
        <v>13.928000000000001</v>
      </c>
      <c r="G45" s="101">
        <v>-0.03</v>
      </c>
      <c r="H45" s="101">
        <v>543.04200000000003</v>
      </c>
      <c r="I45" s="101">
        <v>-0.87</v>
      </c>
      <c r="J45" s="101">
        <v>542.17200000000003</v>
      </c>
      <c r="K45" s="101">
        <v>161.67699999999999</v>
      </c>
      <c r="L45" s="101">
        <v>703.84900000000005</v>
      </c>
      <c r="M45" s="101">
        <v>167.965</v>
      </c>
      <c r="N45" s="101">
        <v>0</v>
      </c>
      <c r="O45" s="101">
        <v>535.88400000000001</v>
      </c>
      <c r="P45" s="102">
        <v>526.76199999999994</v>
      </c>
      <c r="Q45" s="103"/>
      <c r="R45" s="104"/>
    </row>
    <row r="46" spans="1:18" ht="15.75">
      <c r="A46" s="95"/>
      <c r="B46" s="100" t="s">
        <v>186</v>
      </c>
      <c r="C46" s="101">
        <v>350.43200000000002</v>
      </c>
      <c r="D46" s="101">
        <v>98.096999999999994</v>
      </c>
      <c r="E46" s="101">
        <v>96.15</v>
      </c>
      <c r="F46" s="101">
        <v>13.999000000000001</v>
      </c>
      <c r="G46" s="101">
        <v>1.4550000000000001</v>
      </c>
      <c r="H46" s="101">
        <v>546.13400000000001</v>
      </c>
      <c r="I46" s="101">
        <v>2.2639999999999998</v>
      </c>
      <c r="J46" s="101">
        <v>548.39800000000002</v>
      </c>
      <c r="K46" s="101">
        <v>163.988</v>
      </c>
      <c r="L46" s="101">
        <v>712.38599999999997</v>
      </c>
      <c r="M46" s="101">
        <v>171.482</v>
      </c>
      <c r="N46" s="101">
        <v>0</v>
      </c>
      <c r="O46" s="101">
        <v>540.904</v>
      </c>
      <c r="P46" s="102">
        <v>534.20899999999995</v>
      </c>
      <c r="Q46" s="103"/>
      <c r="R46" s="104"/>
    </row>
    <row r="47" spans="1:18" ht="15.75">
      <c r="A47" s="95"/>
      <c r="B47" s="100" t="s">
        <v>187</v>
      </c>
      <c r="C47" s="101">
        <v>354.39600000000002</v>
      </c>
      <c r="D47" s="101">
        <v>100.038</v>
      </c>
      <c r="E47" s="101">
        <v>97.242999999999995</v>
      </c>
      <c r="F47" s="101">
        <v>14.726000000000001</v>
      </c>
      <c r="G47" s="101">
        <v>0.68300000000000005</v>
      </c>
      <c r="H47" s="101">
        <v>552.36</v>
      </c>
      <c r="I47" s="101">
        <v>-0.16</v>
      </c>
      <c r="J47" s="101">
        <v>552.20000000000005</v>
      </c>
      <c r="K47" s="101">
        <v>167.64699999999999</v>
      </c>
      <c r="L47" s="101">
        <v>719.84699999999998</v>
      </c>
      <c r="M47" s="101">
        <v>173.04499999999999</v>
      </c>
      <c r="N47" s="101">
        <v>0</v>
      </c>
      <c r="O47" s="101">
        <v>546.80200000000002</v>
      </c>
      <c r="P47" s="102">
        <v>539.28200000000004</v>
      </c>
      <c r="Q47" s="103"/>
      <c r="R47" s="104"/>
    </row>
    <row r="48" spans="1:18" ht="15.75">
      <c r="A48" s="95"/>
      <c r="B48" s="100" t="s">
        <v>188</v>
      </c>
      <c r="C48" s="101">
        <v>359.04899999999998</v>
      </c>
      <c r="D48" s="101">
        <v>101.884</v>
      </c>
      <c r="E48" s="101">
        <v>97.456000000000003</v>
      </c>
      <c r="F48" s="101">
        <v>14.531000000000001</v>
      </c>
      <c r="G48" s="101">
        <v>0.71799999999999997</v>
      </c>
      <c r="H48" s="101">
        <v>559.10699999999997</v>
      </c>
      <c r="I48" s="101">
        <v>0.80100000000000005</v>
      </c>
      <c r="J48" s="101">
        <v>559.90800000000002</v>
      </c>
      <c r="K48" s="101">
        <v>170.01300000000001</v>
      </c>
      <c r="L48" s="101">
        <v>729.92100000000005</v>
      </c>
      <c r="M48" s="101">
        <v>179.131</v>
      </c>
      <c r="N48" s="101">
        <v>0</v>
      </c>
      <c r="O48" s="101">
        <v>550.79</v>
      </c>
      <c r="P48" s="102">
        <v>543.59699999999998</v>
      </c>
      <c r="Q48" s="103"/>
      <c r="R48" s="104"/>
    </row>
    <row r="49" spans="1:18" ht="15.75">
      <c r="A49" s="95"/>
      <c r="B49" s="100" t="s">
        <v>189</v>
      </c>
      <c r="C49" s="101">
        <v>359.54</v>
      </c>
      <c r="D49" s="101">
        <v>103.663</v>
      </c>
      <c r="E49" s="101">
        <v>99.813000000000002</v>
      </c>
      <c r="F49" s="101">
        <v>16.024000000000001</v>
      </c>
      <c r="G49" s="101">
        <v>10.952</v>
      </c>
      <c r="H49" s="101">
        <v>573.96799999999996</v>
      </c>
      <c r="I49" s="101">
        <v>6.4329999999999998</v>
      </c>
      <c r="J49" s="101">
        <v>580.40099999999995</v>
      </c>
      <c r="K49" s="101">
        <v>168.55199999999999</v>
      </c>
      <c r="L49" s="101">
        <v>748.95299999999997</v>
      </c>
      <c r="M49" s="101">
        <v>191.70400000000001</v>
      </c>
      <c r="N49" s="101">
        <v>0</v>
      </c>
      <c r="O49" s="101">
        <v>557.24900000000002</v>
      </c>
      <c r="P49" s="102">
        <v>554.96199999999999</v>
      </c>
      <c r="Q49" s="103"/>
      <c r="R49" s="104"/>
    </row>
    <row r="50" spans="1:18" ht="15.75">
      <c r="A50" s="95"/>
      <c r="B50" s="100" t="s">
        <v>190</v>
      </c>
      <c r="C50" s="101">
        <v>363.72800000000001</v>
      </c>
      <c r="D50" s="101">
        <v>103.41</v>
      </c>
      <c r="E50" s="101">
        <v>99.301000000000002</v>
      </c>
      <c r="F50" s="101">
        <v>15.069000000000001</v>
      </c>
      <c r="G50" s="101">
        <v>0.56699999999999995</v>
      </c>
      <c r="H50" s="101">
        <v>567.00599999999997</v>
      </c>
      <c r="I50" s="101">
        <v>2.871</v>
      </c>
      <c r="J50" s="101">
        <v>569.87699999999995</v>
      </c>
      <c r="K50" s="101">
        <v>167.33600000000001</v>
      </c>
      <c r="L50" s="101">
        <v>737.21299999999997</v>
      </c>
      <c r="M50" s="101">
        <v>175.73699999999999</v>
      </c>
      <c r="N50" s="101">
        <v>0</v>
      </c>
      <c r="O50" s="101">
        <v>561.476</v>
      </c>
      <c r="P50" s="102">
        <v>560.16499999999996</v>
      </c>
      <c r="Q50" s="103"/>
      <c r="R50" s="104"/>
    </row>
    <row r="51" spans="1:18" ht="15.75">
      <c r="A51" s="95"/>
      <c r="B51" s="100" t="s">
        <v>191</v>
      </c>
      <c r="C51" s="101">
        <v>363.97699999999998</v>
      </c>
      <c r="D51" s="101">
        <v>107.36499999999999</v>
      </c>
      <c r="E51" s="101">
        <v>100.917</v>
      </c>
      <c r="F51" s="101">
        <v>15.561999999999999</v>
      </c>
      <c r="G51" s="101">
        <v>-7.9000000000000001E-2</v>
      </c>
      <c r="H51" s="101">
        <v>572.17999999999995</v>
      </c>
      <c r="I51" s="101">
        <v>-1.9890000000000001</v>
      </c>
      <c r="J51" s="101">
        <v>570.19100000000003</v>
      </c>
      <c r="K51" s="101">
        <v>177.029</v>
      </c>
      <c r="L51" s="101">
        <v>747.22</v>
      </c>
      <c r="M51" s="101">
        <v>178.78100000000001</v>
      </c>
      <c r="N51" s="101">
        <v>0</v>
      </c>
      <c r="O51" s="101">
        <v>568.43899999999996</v>
      </c>
      <c r="P51" s="102">
        <v>562.61599999999999</v>
      </c>
      <c r="Q51" s="103"/>
      <c r="R51" s="104"/>
    </row>
    <row r="52" spans="1:18" ht="15.75">
      <c r="A52" s="95"/>
      <c r="B52" s="100" t="s">
        <v>192</v>
      </c>
      <c r="C52" s="101">
        <v>361.83199999999999</v>
      </c>
      <c r="D52" s="101">
        <v>109.568</v>
      </c>
      <c r="E52" s="101">
        <v>99.578000000000003</v>
      </c>
      <c r="F52" s="101">
        <v>15.452999999999999</v>
      </c>
      <c r="G52" s="101">
        <v>-14.67</v>
      </c>
      <c r="H52" s="101">
        <v>556.30799999999999</v>
      </c>
      <c r="I52" s="101">
        <v>-0.80600000000000005</v>
      </c>
      <c r="J52" s="101">
        <v>555.50199999999995</v>
      </c>
      <c r="K52" s="101">
        <v>186.333</v>
      </c>
      <c r="L52" s="101">
        <v>741.83500000000004</v>
      </c>
      <c r="M52" s="101">
        <v>173.71600000000001</v>
      </c>
      <c r="N52" s="101">
        <v>0</v>
      </c>
      <c r="O52" s="101">
        <v>568.11900000000003</v>
      </c>
      <c r="P52" s="102">
        <v>564.48199999999997</v>
      </c>
      <c r="Q52" s="103"/>
      <c r="R52" s="104"/>
    </row>
    <row r="53" spans="1:18" ht="15.75">
      <c r="A53" s="95"/>
      <c r="B53" s="100" t="s">
        <v>193</v>
      </c>
      <c r="C53" s="101">
        <v>355.37900000000002</v>
      </c>
      <c r="D53" s="101">
        <v>108.23099999999999</v>
      </c>
      <c r="E53" s="101">
        <v>98.036000000000001</v>
      </c>
      <c r="F53" s="101">
        <v>15.596</v>
      </c>
      <c r="G53" s="101">
        <v>0.80800000000000005</v>
      </c>
      <c r="H53" s="101">
        <v>562.45399999999995</v>
      </c>
      <c r="I53" s="101">
        <v>-2.1859999999999999</v>
      </c>
      <c r="J53" s="101">
        <v>560.26800000000003</v>
      </c>
      <c r="K53" s="101">
        <v>163.32499999999999</v>
      </c>
      <c r="L53" s="101">
        <v>723.59299999999996</v>
      </c>
      <c r="M53" s="101">
        <v>162.19399999999999</v>
      </c>
      <c r="N53" s="101">
        <v>0.81899999999999995</v>
      </c>
      <c r="O53" s="101">
        <v>562.21799999999996</v>
      </c>
      <c r="P53" s="102">
        <v>552.63800000000003</v>
      </c>
      <c r="Q53" s="103"/>
      <c r="R53" s="104"/>
    </row>
    <row r="54" spans="1:18" ht="15.75">
      <c r="A54" s="95"/>
      <c r="B54" s="100" t="s">
        <v>194</v>
      </c>
      <c r="C54" s="101">
        <v>285.233</v>
      </c>
      <c r="D54" s="101">
        <v>123.43899999999999</v>
      </c>
      <c r="E54" s="101">
        <v>79.872</v>
      </c>
      <c r="F54" s="101">
        <v>16.282</v>
      </c>
      <c r="G54" s="101">
        <v>-8.2970000000000006</v>
      </c>
      <c r="H54" s="101">
        <v>480.24700000000001</v>
      </c>
      <c r="I54" s="101">
        <v>-4.5179999999999998</v>
      </c>
      <c r="J54" s="101">
        <v>475.72899999999998</v>
      </c>
      <c r="K54" s="101">
        <v>142.19399999999999</v>
      </c>
      <c r="L54" s="101">
        <v>617.923</v>
      </c>
      <c r="M54" s="101">
        <v>125.887</v>
      </c>
      <c r="N54" s="101">
        <v>-3.4540000000000002</v>
      </c>
      <c r="O54" s="101">
        <v>488.58199999999999</v>
      </c>
      <c r="P54" s="102">
        <v>473.40300000000002</v>
      </c>
      <c r="Q54" s="103"/>
      <c r="R54" s="104"/>
    </row>
    <row r="55" spans="1:18" ht="15.75">
      <c r="A55" s="95"/>
      <c r="B55" s="100" t="s">
        <v>195</v>
      </c>
      <c r="C55" s="101">
        <v>338.928</v>
      </c>
      <c r="D55" s="101">
        <v>123.715</v>
      </c>
      <c r="E55" s="101">
        <v>93.325999999999993</v>
      </c>
      <c r="F55" s="101">
        <v>16.45</v>
      </c>
      <c r="G55" s="101">
        <v>-0.54200000000000004</v>
      </c>
      <c r="H55" s="101">
        <v>555.42700000000002</v>
      </c>
      <c r="I55" s="101">
        <v>-6.6139999999999999</v>
      </c>
      <c r="J55" s="101">
        <v>548.81299999999999</v>
      </c>
      <c r="K55" s="101">
        <v>144.39400000000001</v>
      </c>
      <c r="L55" s="101">
        <v>693.20699999999999</v>
      </c>
      <c r="M55" s="101">
        <v>145.69200000000001</v>
      </c>
      <c r="N55" s="101">
        <v>-1.012</v>
      </c>
      <c r="O55" s="101">
        <v>546.50300000000004</v>
      </c>
      <c r="P55" s="102">
        <v>544.51400000000001</v>
      </c>
      <c r="Q55" s="103"/>
      <c r="R55" s="104"/>
    </row>
    <row r="56" spans="1:18" ht="15.75">
      <c r="A56" s="95"/>
      <c r="B56" s="100" t="s">
        <v>196</v>
      </c>
      <c r="C56" s="101">
        <v>333.42500000000001</v>
      </c>
      <c r="D56" s="101">
        <v>125.67100000000001</v>
      </c>
      <c r="E56" s="101">
        <v>97.001999999999995</v>
      </c>
      <c r="F56" s="101">
        <v>16.923999999999999</v>
      </c>
      <c r="G56" s="101">
        <v>8.7309999999999999</v>
      </c>
      <c r="H56" s="101">
        <v>564.82899999999995</v>
      </c>
      <c r="I56" s="101">
        <v>3.8570000000000002</v>
      </c>
      <c r="J56" s="101">
        <v>568.68600000000004</v>
      </c>
      <c r="K56" s="101">
        <v>155.429</v>
      </c>
      <c r="L56" s="101">
        <v>724.11500000000001</v>
      </c>
      <c r="M56" s="101">
        <v>168.71</v>
      </c>
      <c r="N56" s="101">
        <v>-6.2E-2</v>
      </c>
      <c r="O56" s="101">
        <v>555.34299999999996</v>
      </c>
      <c r="P56" s="102">
        <v>550.62599999999998</v>
      </c>
      <c r="Q56" s="103"/>
      <c r="R56" s="104"/>
    </row>
    <row r="57" spans="1:18" ht="15.75">
      <c r="A57" s="95"/>
      <c r="B57" s="100" t="s">
        <v>197</v>
      </c>
      <c r="C57" s="101">
        <v>325.09899999999999</v>
      </c>
      <c r="D57" s="101">
        <v>131.24799999999999</v>
      </c>
      <c r="E57" s="101">
        <v>96.629000000000005</v>
      </c>
      <c r="F57" s="101">
        <v>20.545000000000002</v>
      </c>
      <c r="G57" s="101">
        <v>8.4039999999999999</v>
      </c>
      <c r="H57" s="101">
        <v>561.38</v>
      </c>
      <c r="I57" s="101">
        <v>0.82799999999999996</v>
      </c>
      <c r="J57" s="101">
        <v>562.20799999999997</v>
      </c>
      <c r="K57" s="101">
        <v>146.006</v>
      </c>
      <c r="L57" s="101">
        <v>708.21400000000006</v>
      </c>
      <c r="M57" s="101">
        <v>151.756</v>
      </c>
      <c r="N57" s="101">
        <v>-0.14199999999999999</v>
      </c>
      <c r="O57" s="101">
        <v>556.31600000000003</v>
      </c>
      <c r="P57" s="102">
        <v>557.77499999999998</v>
      </c>
      <c r="Q57" s="103"/>
      <c r="R57" s="104"/>
    </row>
    <row r="58" spans="1:18" ht="15.75">
      <c r="A58" s="95"/>
      <c r="B58" s="100" t="s">
        <v>198</v>
      </c>
      <c r="C58" s="101">
        <v>355.64800000000002</v>
      </c>
      <c r="D58" s="101">
        <v>127.26600000000001</v>
      </c>
      <c r="E58" s="101">
        <v>98.162999999999997</v>
      </c>
      <c r="F58" s="101">
        <v>17.343</v>
      </c>
      <c r="G58" s="101">
        <v>-0.61899999999999999</v>
      </c>
      <c r="H58" s="101">
        <v>580.45799999999997</v>
      </c>
      <c r="I58" s="101">
        <v>-1.4610000000000001</v>
      </c>
      <c r="J58" s="101">
        <v>578.99699999999996</v>
      </c>
      <c r="K58" s="101">
        <v>158.01499999999999</v>
      </c>
      <c r="L58" s="101">
        <v>737.01199999999994</v>
      </c>
      <c r="M58" s="101">
        <v>158.70099999999999</v>
      </c>
      <c r="N58" s="101">
        <v>0.26900000000000002</v>
      </c>
      <c r="O58" s="101">
        <v>578.58000000000004</v>
      </c>
      <c r="P58" s="102">
        <v>572.54700000000003</v>
      </c>
      <c r="Q58" s="103"/>
      <c r="R58" s="104"/>
    </row>
    <row r="59" spans="1:18" ht="15.75">
      <c r="A59" s="95"/>
      <c r="B59" s="100" t="s">
        <v>199</v>
      </c>
      <c r="C59" s="101">
        <v>369.197</v>
      </c>
      <c r="D59" s="101">
        <v>129.09299999999999</v>
      </c>
      <c r="E59" s="101">
        <v>98.77</v>
      </c>
      <c r="F59" s="101">
        <v>17.568999999999999</v>
      </c>
      <c r="G59" s="101">
        <v>3.6349999999999998</v>
      </c>
      <c r="H59" s="101">
        <v>600.69500000000005</v>
      </c>
      <c r="I59" s="101">
        <v>1.73</v>
      </c>
      <c r="J59" s="101">
        <v>602.42499999999995</v>
      </c>
      <c r="K59" s="101">
        <v>151.29900000000001</v>
      </c>
      <c r="L59" s="101">
        <v>753.72400000000005</v>
      </c>
      <c r="M59" s="101">
        <v>167.08799999999999</v>
      </c>
      <c r="N59" s="101">
        <v>0.26</v>
      </c>
      <c r="O59" s="101">
        <v>586.89599999999996</v>
      </c>
      <c r="P59" s="102">
        <v>580.08000000000004</v>
      </c>
      <c r="Q59" s="103"/>
      <c r="R59" s="104"/>
    </row>
    <row r="60" spans="1:18" ht="15.75">
      <c r="A60" s="95"/>
      <c r="B60" s="100" t="s">
        <v>200</v>
      </c>
      <c r="C60" s="101">
        <v>374.67700000000002</v>
      </c>
      <c r="D60" s="101">
        <v>133.46100000000001</v>
      </c>
      <c r="E60" s="101">
        <v>100.97799999999999</v>
      </c>
      <c r="F60" s="101">
        <v>18.631</v>
      </c>
      <c r="G60" s="101">
        <v>-5.81</v>
      </c>
      <c r="H60" s="101">
        <v>603.30600000000004</v>
      </c>
      <c r="I60" s="101">
        <v>-1.157</v>
      </c>
      <c r="J60" s="101">
        <v>602.149</v>
      </c>
      <c r="K60" s="101">
        <v>163.64699999999999</v>
      </c>
      <c r="L60" s="101">
        <v>765.79600000000005</v>
      </c>
      <c r="M60" s="101">
        <v>170.18299999999999</v>
      </c>
      <c r="N60" s="101">
        <v>0.26200000000000001</v>
      </c>
      <c r="O60" s="101">
        <v>595.875</v>
      </c>
      <c r="P60" s="102">
        <v>587.77204299999994</v>
      </c>
      <c r="Q60" s="103"/>
      <c r="R60" s="104"/>
    </row>
    <row r="61" spans="1:18" ht="15.75">
      <c r="A61" s="95"/>
      <c r="B61" s="100" t="s">
        <v>201</v>
      </c>
      <c r="C61" s="101">
        <v>381.765446</v>
      </c>
      <c r="D61" s="101">
        <v>131.05897999999999</v>
      </c>
      <c r="E61" s="101">
        <v>102.873915</v>
      </c>
      <c r="F61" s="101">
        <v>17.6621661</v>
      </c>
      <c r="G61" s="101">
        <v>-0.84911969700000001</v>
      </c>
      <c r="H61" s="101">
        <v>614.84922130300004</v>
      </c>
      <c r="I61" s="101">
        <v>-1.18306187</v>
      </c>
      <c r="J61" s="101">
        <v>613.66615943300008</v>
      </c>
      <c r="K61" s="101">
        <v>168.89099900000002</v>
      </c>
      <c r="L61" s="101">
        <v>782.55715800000007</v>
      </c>
      <c r="M61" s="101">
        <v>181.16326199999997</v>
      </c>
      <c r="N61" s="101">
        <v>0.26373891999999999</v>
      </c>
      <c r="O61" s="101">
        <v>601.65763500000003</v>
      </c>
      <c r="P61" s="102">
        <v>592.308988</v>
      </c>
      <c r="Q61" s="103"/>
      <c r="R61" s="104"/>
    </row>
    <row r="62" spans="1:18" ht="15.75">
      <c r="A62" s="95"/>
      <c r="B62" s="100" t="s">
        <v>202</v>
      </c>
      <c r="C62" s="101">
        <v>394.63301200000001</v>
      </c>
      <c r="D62" s="101">
        <v>131.13003</v>
      </c>
      <c r="E62" s="101">
        <v>105.798447</v>
      </c>
      <c r="F62" s="101">
        <v>18.1401553</v>
      </c>
      <c r="G62" s="101">
        <v>-0.85743469400000005</v>
      </c>
      <c r="H62" s="101">
        <v>630.70405430599999</v>
      </c>
      <c r="I62" s="101">
        <v>-0.82916254100000009</v>
      </c>
      <c r="J62" s="101">
        <v>629.87489176499992</v>
      </c>
      <c r="K62" s="101">
        <v>176.95027400000001</v>
      </c>
      <c r="L62" s="101">
        <v>806.82516500000008</v>
      </c>
      <c r="M62" s="101">
        <v>190.30614199999999</v>
      </c>
      <c r="N62" s="101">
        <v>0.26868363299999998</v>
      </c>
      <c r="O62" s="101">
        <v>616.78770700000007</v>
      </c>
      <c r="P62" s="102">
        <v>607.92937199999994</v>
      </c>
      <c r="Q62" s="103"/>
      <c r="R62" s="104"/>
    </row>
    <row r="63" spans="1:18" ht="15.75">
      <c r="A63" s="95"/>
      <c r="B63" s="100" t="s">
        <v>203</v>
      </c>
      <c r="C63" s="101">
        <v>398.789447</v>
      </c>
      <c r="D63" s="101">
        <v>131.33716000000001</v>
      </c>
      <c r="E63" s="101">
        <v>108.965189</v>
      </c>
      <c r="F63" s="101">
        <v>18.713795399999999</v>
      </c>
      <c r="G63" s="101">
        <v>-0.86155917199999998</v>
      </c>
      <c r="H63" s="101">
        <v>638.23023682799999</v>
      </c>
      <c r="I63" s="101">
        <v>-1.46490568</v>
      </c>
      <c r="J63" s="101">
        <v>636.76533114799997</v>
      </c>
      <c r="K63" s="101">
        <v>178.48959299999999</v>
      </c>
      <c r="L63" s="101">
        <v>815.25492399999996</v>
      </c>
      <c r="M63" s="101">
        <v>193.33784499999999</v>
      </c>
      <c r="N63" s="101">
        <v>0.27010451299999999</v>
      </c>
      <c r="O63" s="101">
        <v>622.187184</v>
      </c>
      <c r="P63" s="102">
        <v>613.56013600000006</v>
      </c>
      <c r="Q63" s="103"/>
      <c r="R63" s="104"/>
    </row>
    <row r="64" spans="1:18" ht="15.75">
      <c r="A64" s="95"/>
      <c r="B64" s="100" t="s">
        <v>204</v>
      </c>
      <c r="C64" s="101">
        <v>408.31189699999999</v>
      </c>
      <c r="D64" s="101">
        <v>132.16416000000001</v>
      </c>
      <c r="E64" s="101">
        <v>112.22595800000001</v>
      </c>
      <c r="F64" s="101">
        <v>19.364114000000001</v>
      </c>
      <c r="G64" s="101">
        <v>-0.86812328599999999</v>
      </c>
      <c r="H64" s="101">
        <v>651.83389171400006</v>
      </c>
      <c r="I64" s="101">
        <v>-1.23802119</v>
      </c>
      <c r="J64" s="101">
        <v>650.59587052400002</v>
      </c>
      <c r="K64" s="101">
        <v>180.03295699999998</v>
      </c>
      <c r="L64" s="101">
        <v>830.628827</v>
      </c>
      <c r="M64" s="101">
        <v>197.557928</v>
      </c>
      <c r="N64" s="101">
        <v>0.274362628</v>
      </c>
      <c r="O64" s="101">
        <v>633.34526100000005</v>
      </c>
      <c r="P64" s="102">
        <v>624.88921300000004</v>
      </c>
      <c r="Q64" s="103"/>
      <c r="R64" s="104"/>
    </row>
    <row r="65" spans="1:18" ht="15.75">
      <c r="A65" s="95"/>
      <c r="B65" s="105" t="s">
        <v>205</v>
      </c>
      <c r="C65" s="101">
        <v>412.05529999999999</v>
      </c>
      <c r="D65" s="101">
        <v>133.09466</v>
      </c>
      <c r="E65" s="101">
        <v>114.51378699999999</v>
      </c>
      <c r="F65" s="101">
        <v>20.071934399999996</v>
      </c>
      <c r="G65" s="101">
        <v>-0.87245346800000001</v>
      </c>
      <c r="H65" s="101">
        <v>658.79129353199994</v>
      </c>
      <c r="I65" s="101">
        <v>-1.68066201</v>
      </c>
      <c r="J65" s="101">
        <v>657.11063152199995</v>
      </c>
      <c r="K65" s="101">
        <v>181.48647800000001</v>
      </c>
      <c r="L65" s="101">
        <v>838.59710900000005</v>
      </c>
      <c r="M65" s="101">
        <v>198.61048499999998</v>
      </c>
      <c r="N65" s="101">
        <v>0.27621940499999997</v>
      </c>
      <c r="O65" s="101">
        <v>640.26284299999998</v>
      </c>
      <c r="P65" s="102">
        <v>631.95963500000005</v>
      </c>
      <c r="Q65" s="103"/>
      <c r="R65" s="104"/>
    </row>
    <row r="66" spans="1:18" ht="15.75">
      <c r="A66" s="95"/>
      <c r="B66" s="105" t="s">
        <v>206</v>
      </c>
      <c r="C66" s="101">
        <v>412.80942700000003</v>
      </c>
      <c r="D66" s="101">
        <v>133.6121</v>
      </c>
      <c r="E66" s="101">
        <v>115.110806</v>
      </c>
      <c r="F66" s="101">
        <v>20.317880799999998</v>
      </c>
      <c r="G66" s="101">
        <v>-0.87583288700000006</v>
      </c>
      <c r="H66" s="101">
        <v>660.65650011299988</v>
      </c>
      <c r="I66" s="101">
        <v>-0.95564896199999994</v>
      </c>
      <c r="J66" s="101">
        <v>659.70085115099994</v>
      </c>
      <c r="K66" s="101">
        <v>182.55726199999998</v>
      </c>
      <c r="L66" s="101">
        <v>842.25811299999998</v>
      </c>
      <c r="M66" s="101">
        <v>197.842883</v>
      </c>
      <c r="N66" s="101">
        <v>0.27652852300000003</v>
      </c>
      <c r="O66" s="101">
        <v>644.69175899999993</v>
      </c>
      <c r="P66" s="102">
        <v>636.23120200000005</v>
      </c>
      <c r="Q66" s="103"/>
      <c r="R66" s="104"/>
    </row>
    <row r="67" spans="1:18" ht="15.75">
      <c r="A67" s="95"/>
      <c r="B67" s="105" t="s">
        <v>207</v>
      </c>
      <c r="C67" s="101">
        <v>416.79335399999997</v>
      </c>
      <c r="D67" s="101">
        <v>134.27086</v>
      </c>
      <c r="E67" s="101">
        <v>115.78233999999999</v>
      </c>
      <c r="F67" s="101">
        <v>20.470148300000002</v>
      </c>
      <c r="G67" s="101">
        <v>-0.88009969899999996</v>
      </c>
      <c r="H67" s="101">
        <v>665.96645430099989</v>
      </c>
      <c r="I67" s="101">
        <v>-0.78551395200000007</v>
      </c>
      <c r="J67" s="101">
        <v>665.18094034899991</v>
      </c>
      <c r="K67" s="101">
        <v>183.001936</v>
      </c>
      <c r="L67" s="101">
        <v>848.18287699999996</v>
      </c>
      <c r="M67" s="101">
        <v>196.158805</v>
      </c>
      <c r="N67" s="101">
        <v>0.27826024900000002</v>
      </c>
      <c r="O67" s="101">
        <v>652.30233200000009</v>
      </c>
      <c r="P67" s="102">
        <v>643.76182200000005</v>
      </c>
      <c r="Q67" s="103"/>
      <c r="R67" s="104"/>
    </row>
    <row r="68" spans="1:18" ht="15.75">
      <c r="A68" s="95"/>
      <c r="B68" s="105" t="s">
        <v>208</v>
      </c>
      <c r="C68" s="101">
        <v>420.19988799999999</v>
      </c>
      <c r="D68" s="101">
        <v>135.07748000000001</v>
      </c>
      <c r="E68" s="101">
        <v>116.902213</v>
      </c>
      <c r="F68" s="101">
        <v>20.524862400000007</v>
      </c>
      <c r="G68" s="101">
        <v>-0.88421039900000009</v>
      </c>
      <c r="H68" s="101">
        <v>671.29537060100006</v>
      </c>
      <c r="I68" s="101">
        <v>-0.96117427799999999</v>
      </c>
      <c r="J68" s="101">
        <v>670.33419632300001</v>
      </c>
      <c r="K68" s="101">
        <v>183.76209700000001</v>
      </c>
      <c r="L68" s="101">
        <v>854.09629399999994</v>
      </c>
      <c r="M68" s="101">
        <v>195.02438599999999</v>
      </c>
      <c r="N68" s="101">
        <v>0.279732908</v>
      </c>
      <c r="O68" s="101">
        <v>659.35164099999997</v>
      </c>
      <c r="P68" s="102">
        <v>650.69830300000001</v>
      </c>
      <c r="Q68" s="103"/>
      <c r="R68" s="104"/>
    </row>
    <row r="69" spans="1:18" ht="15.75">
      <c r="A69" s="95"/>
      <c r="B69" s="105" t="s">
        <v>209</v>
      </c>
      <c r="C69" s="101">
        <v>423.890647</v>
      </c>
      <c r="D69" s="101">
        <v>136.03855999999999</v>
      </c>
      <c r="E69" s="101">
        <v>117.83770799999999</v>
      </c>
      <c r="F69" s="101">
        <v>20.478108499999998</v>
      </c>
      <c r="G69" s="101">
        <v>-0.88802413499999999</v>
      </c>
      <c r="H69" s="101">
        <v>676.87889086500002</v>
      </c>
      <c r="I69" s="101">
        <v>-0.91591206800000002</v>
      </c>
      <c r="J69" s="101">
        <v>675.96297879700001</v>
      </c>
      <c r="K69" s="101">
        <v>184.50337999999999</v>
      </c>
      <c r="L69" s="101">
        <v>860.46635900000001</v>
      </c>
      <c r="M69" s="101">
        <v>194.75858300000002</v>
      </c>
      <c r="N69" s="101">
        <v>0.28110473800000002</v>
      </c>
      <c r="O69" s="101">
        <v>665.98887999999999</v>
      </c>
      <c r="P69" s="102">
        <v>657.18385599999999</v>
      </c>
      <c r="Q69" s="103"/>
      <c r="R69" s="104"/>
    </row>
    <row r="70" spans="1:18" ht="15.75">
      <c r="A70" s="95"/>
      <c r="B70" s="105" t="s">
        <v>210</v>
      </c>
      <c r="C70" s="101">
        <v>426.84785199999999</v>
      </c>
      <c r="D70" s="101">
        <v>137.16075000000001</v>
      </c>
      <c r="E70" s="101">
        <v>118.91074</v>
      </c>
      <c r="F70" s="101">
        <v>20.325933899999999</v>
      </c>
      <c r="G70" s="101">
        <v>-0.89133885299999993</v>
      </c>
      <c r="H70" s="101">
        <v>682.02800314699994</v>
      </c>
      <c r="I70" s="101">
        <v>-0.82381579599999999</v>
      </c>
      <c r="J70" s="101">
        <v>681.20418735099997</v>
      </c>
      <c r="K70" s="101">
        <v>185.258836</v>
      </c>
      <c r="L70" s="101">
        <v>866.46302400000002</v>
      </c>
      <c r="M70" s="101">
        <v>194.82394200000002</v>
      </c>
      <c r="N70" s="101">
        <v>0.282120062</v>
      </c>
      <c r="O70" s="101">
        <v>671.92120199999999</v>
      </c>
      <c r="P70" s="102">
        <v>663.02167399999996</v>
      </c>
      <c r="Q70" s="103"/>
      <c r="R70" s="104"/>
    </row>
    <row r="71" spans="1:18" ht="15.75">
      <c r="A71" s="95"/>
      <c r="B71" s="105" t="s">
        <v>211</v>
      </c>
      <c r="C71" s="101">
        <v>430.03190999999998</v>
      </c>
      <c r="D71" s="101">
        <v>138.29911999999999</v>
      </c>
      <c r="E71" s="101">
        <v>120.276905</v>
      </c>
      <c r="F71" s="101">
        <v>20.2910346</v>
      </c>
      <c r="G71" s="101">
        <v>-0.894837667</v>
      </c>
      <c r="H71" s="101">
        <v>687.71309733300006</v>
      </c>
      <c r="I71" s="101">
        <v>-0.94373999200000003</v>
      </c>
      <c r="J71" s="101">
        <v>686.76935734100005</v>
      </c>
      <c r="K71" s="101">
        <v>185.462964</v>
      </c>
      <c r="L71" s="101">
        <v>872.23232099999996</v>
      </c>
      <c r="M71" s="101">
        <v>194.101157</v>
      </c>
      <c r="N71" s="101">
        <v>0.28346700499999999</v>
      </c>
      <c r="O71" s="101">
        <v>678.4146310000001</v>
      </c>
      <c r="P71" s="102">
        <v>669.36799399999995</v>
      </c>
      <c r="Q71" s="103"/>
      <c r="R71" s="104"/>
    </row>
    <row r="72" spans="1:18" ht="15.75">
      <c r="A72" s="95"/>
      <c r="B72" s="105" t="s">
        <v>212</v>
      </c>
      <c r="C72" s="101">
        <v>433.13856099999998</v>
      </c>
      <c r="D72" s="101">
        <v>139.45447000000001</v>
      </c>
      <c r="E72" s="101">
        <v>121.823429</v>
      </c>
      <c r="F72" s="101">
        <v>20.378313600000002</v>
      </c>
      <c r="G72" s="101">
        <v>-0.898482475</v>
      </c>
      <c r="H72" s="101">
        <v>693.51797752499999</v>
      </c>
      <c r="I72" s="101">
        <v>-0.70932995700000001</v>
      </c>
      <c r="J72" s="101">
        <v>692.80864756799997</v>
      </c>
      <c r="K72" s="101">
        <v>185.78550000000001</v>
      </c>
      <c r="L72" s="101">
        <v>878.59414700000002</v>
      </c>
      <c r="M72" s="101">
        <v>194.30082300000001</v>
      </c>
      <c r="N72" s="101">
        <v>0.28470321300000001</v>
      </c>
      <c r="O72" s="101">
        <v>684.57802800000002</v>
      </c>
      <c r="P72" s="102">
        <v>675.44028099999991</v>
      </c>
      <c r="Q72" s="103"/>
      <c r="R72" s="104"/>
    </row>
    <row r="73" spans="1:18" ht="15.75">
      <c r="A73" s="95"/>
      <c r="B73" s="105" t="s">
        <v>213</v>
      </c>
      <c r="C73" s="101">
        <v>436.477643</v>
      </c>
      <c r="D73" s="101">
        <v>140.62765999999999</v>
      </c>
      <c r="E73" s="101">
        <v>123.457033</v>
      </c>
      <c r="F73" s="101">
        <v>20.592718000000001</v>
      </c>
      <c r="G73" s="101">
        <v>-0.90228584599999995</v>
      </c>
      <c r="H73" s="101">
        <v>699.66005015399992</v>
      </c>
      <c r="I73" s="101">
        <v>-0.48550802700000001</v>
      </c>
      <c r="J73" s="101">
        <v>699.17454212699988</v>
      </c>
      <c r="K73" s="101">
        <v>186.279876</v>
      </c>
      <c r="L73" s="101">
        <v>885.45441799999992</v>
      </c>
      <c r="M73" s="101">
        <v>194.94534400000001</v>
      </c>
      <c r="N73" s="101">
        <v>0.28602350100000001</v>
      </c>
      <c r="O73" s="101">
        <v>690.79509800000005</v>
      </c>
      <c r="P73" s="102">
        <v>681.51388800000007</v>
      </c>
      <c r="Q73" s="103"/>
      <c r="R73" s="104"/>
    </row>
    <row r="74" spans="1:18" ht="15.75">
      <c r="A74" s="95"/>
      <c r="B74" s="105" t="s">
        <v>214</v>
      </c>
      <c r="C74" s="101">
        <v>440.15246100000002</v>
      </c>
      <c r="D74" s="101">
        <v>141.81950000000001</v>
      </c>
      <c r="E74" s="101">
        <v>125.294273</v>
      </c>
      <c r="F74" s="101">
        <v>20.939245900000007</v>
      </c>
      <c r="G74" s="101">
        <v>-0.90630129699999995</v>
      </c>
      <c r="H74" s="101">
        <v>706.35993270300003</v>
      </c>
      <c r="I74" s="101">
        <v>-0.58491556600000005</v>
      </c>
      <c r="J74" s="101">
        <v>705.77501713699996</v>
      </c>
      <c r="K74" s="101">
        <v>186.873649</v>
      </c>
      <c r="L74" s="101">
        <v>892.64866700000005</v>
      </c>
      <c r="M74" s="101">
        <v>195.86649299999999</v>
      </c>
      <c r="N74" s="101">
        <v>0.28749239899999995</v>
      </c>
      <c r="O74" s="101">
        <v>697.06966599999998</v>
      </c>
      <c r="P74" s="102">
        <v>687.73009100000002</v>
      </c>
      <c r="Q74" s="103"/>
      <c r="R74" s="104"/>
    </row>
    <row r="75" spans="1:18" ht="15.75">
      <c r="A75" s="95"/>
      <c r="B75" s="105" t="s">
        <v>215</v>
      </c>
      <c r="C75" s="101">
        <v>443.34101600000002</v>
      </c>
      <c r="D75" s="101">
        <v>143.09931</v>
      </c>
      <c r="E75" s="101">
        <v>127.04667500000001</v>
      </c>
      <c r="F75" s="101">
        <v>21.2362523</v>
      </c>
      <c r="G75" s="101">
        <v>-0.91020406399999998</v>
      </c>
      <c r="H75" s="101">
        <v>712.57679693600005</v>
      </c>
      <c r="I75" s="101">
        <v>-0.66303168700000004</v>
      </c>
      <c r="J75" s="101">
        <v>711.91376524899999</v>
      </c>
      <c r="K75" s="101">
        <v>187.051964</v>
      </c>
      <c r="L75" s="101">
        <v>898.96572900000001</v>
      </c>
      <c r="M75" s="101">
        <v>195.799509</v>
      </c>
      <c r="N75" s="101">
        <v>0.28896271800000001</v>
      </c>
      <c r="O75" s="101">
        <v>703.45518299999992</v>
      </c>
      <c r="P75" s="102">
        <v>693.98222799999996</v>
      </c>
      <c r="Q75" s="103"/>
      <c r="R75" s="104"/>
    </row>
    <row r="76" spans="1:18" ht="15.75">
      <c r="A76" s="95"/>
      <c r="B76" s="105" t="s">
        <v>216</v>
      </c>
      <c r="C76" s="101">
        <v>446.84063700000002</v>
      </c>
      <c r="D76" s="101">
        <v>144.47053</v>
      </c>
      <c r="E76" s="101">
        <v>128.66830999999999</v>
      </c>
      <c r="F76" s="101">
        <v>21.481754000000002</v>
      </c>
      <c r="G76" s="101">
        <v>-0.91428320499999993</v>
      </c>
      <c r="H76" s="101">
        <v>719.06519379499991</v>
      </c>
      <c r="I76" s="101">
        <v>-0.66966313099999997</v>
      </c>
      <c r="J76" s="101">
        <v>718.39553066399992</v>
      </c>
      <c r="K76" s="101">
        <v>187.55514600000001</v>
      </c>
      <c r="L76" s="101">
        <v>905.95067700000004</v>
      </c>
      <c r="M76" s="101">
        <v>196.595136</v>
      </c>
      <c r="N76" s="101">
        <v>0.290324635</v>
      </c>
      <c r="O76" s="101">
        <v>709.64586499999996</v>
      </c>
      <c r="P76" s="102">
        <v>700.09500600000001</v>
      </c>
      <c r="Q76" s="103"/>
      <c r="R76" s="104"/>
    </row>
    <row r="77" spans="1:18" ht="15.75">
      <c r="A77" s="95"/>
      <c r="B77" s="105" t="s">
        <v>217</v>
      </c>
      <c r="C77" s="101">
        <v>450.33708000000001</v>
      </c>
      <c r="D77" s="101">
        <v>145.93664999999999</v>
      </c>
      <c r="E77" s="101">
        <v>130.23268400000001</v>
      </c>
      <c r="F77" s="101">
        <v>21.673746899999994</v>
      </c>
      <c r="G77" s="101">
        <v>-0.91847352000000004</v>
      </c>
      <c r="H77" s="101">
        <v>725.58794048000004</v>
      </c>
      <c r="I77" s="101">
        <v>-0.65520057700000001</v>
      </c>
      <c r="J77" s="101">
        <v>724.93273990299997</v>
      </c>
      <c r="K77" s="101">
        <v>188.12654599999999</v>
      </c>
      <c r="L77" s="101">
        <v>913.05928500000005</v>
      </c>
      <c r="M77" s="101">
        <v>197.42535100000001</v>
      </c>
      <c r="N77" s="101">
        <v>0.29172714399999999</v>
      </c>
      <c r="O77" s="101">
        <v>715.92566099999999</v>
      </c>
      <c r="P77" s="102">
        <v>706.22781399999997</v>
      </c>
      <c r="Q77" s="103"/>
      <c r="R77" s="104"/>
    </row>
    <row r="78" spans="1:18" ht="15.75">
      <c r="A78" s="95"/>
      <c r="B78" s="105" t="s">
        <v>218</v>
      </c>
      <c r="C78" s="101">
        <v>454.06903899999998</v>
      </c>
      <c r="D78" s="101">
        <v>147.50118000000001</v>
      </c>
      <c r="E78" s="101">
        <v>131.73296100000002</v>
      </c>
      <c r="F78" s="101">
        <v>21.8102087</v>
      </c>
      <c r="G78" s="101">
        <v>-0.92277022899999994</v>
      </c>
      <c r="H78" s="101">
        <v>732.38040977100002</v>
      </c>
      <c r="I78" s="101">
        <v>-0.51401200800000002</v>
      </c>
      <c r="J78" s="101">
        <v>731.86639776300001</v>
      </c>
      <c r="K78" s="101">
        <v>188.78269899999998</v>
      </c>
      <c r="L78" s="101">
        <v>920.64909699999998</v>
      </c>
      <c r="M78" s="101">
        <v>198.50336999999999</v>
      </c>
      <c r="N78" s="101">
        <v>0.29314689499999996</v>
      </c>
      <c r="O78" s="101">
        <v>722.43887399999994</v>
      </c>
      <c r="P78" s="102">
        <v>712.57951200000002</v>
      </c>
      <c r="Q78" s="103"/>
      <c r="R78" s="104"/>
    </row>
    <row r="79" spans="1:18" ht="15.75">
      <c r="A79" s="95"/>
      <c r="B79" s="105" t="s">
        <v>219</v>
      </c>
      <c r="C79" s="101">
        <v>457.87244599999997</v>
      </c>
      <c r="D79" s="101">
        <v>149.05744000000001</v>
      </c>
      <c r="E79" s="101">
        <v>133.29610300000002</v>
      </c>
      <c r="F79" s="101">
        <v>21.960829099999998</v>
      </c>
      <c r="G79" s="101">
        <v>-0.92712156200000007</v>
      </c>
      <c r="H79" s="101">
        <v>739.29886743799989</v>
      </c>
      <c r="I79" s="101">
        <v>-0.390881478</v>
      </c>
      <c r="J79" s="101">
        <v>738.90798595999991</v>
      </c>
      <c r="K79" s="101">
        <v>189.00219899999999</v>
      </c>
      <c r="L79" s="101">
        <v>927.91018500000007</v>
      </c>
      <c r="M79" s="101">
        <v>198.52530199999998</v>
      </c>
      <c r="N79" s="101">
        <v>0.29483035600000002</v>
      </c>
      <c r="O79" s="101">
        <v>729.67971299999999</v>
      </c>
      <c r="P79" s="102">
        <v>719.62857099999997</v>
      </c>
      <c r="Q79" s="103"/>
      <c r="R79" s="104"/>
    </row>
    <row r="80" spans="1:18" ht="15.75">
      <c r="A80" s="95"/>
      <c r="B80" s="105" t="s">
        <v>220</v>
      </c>
      <c r="C80" s="101">
        <v>461.50975300000005</v>
      </c>
      <c r="D80" s="101">
        <v>150.60498999999999</v>
      </c>
      <c r="E80" s="101">
        <v>134.88511199999999</v>
      </c>
      <c r="F80" s="101">
        <v>22.126168799999999</v>
      </c>
      <c r="G80" s="101">
        <v>-0.93136509599999995</v>
      </c>
      <c r="H80" s="101">
        <v>746.06848990399999</v>
      </c>
      <c r="I80" s="101">
        <v>-0.18265517399999998</v>
      </c>
      <c r="J80" s="101">
        <v>745.88583473000006</v>
      </c>
      <c r="K80" s="101">
        <v>189.528133</v>
      </c>
      <c r="L80" s="101">
        <v>935.41396699999996</v>
      </c>
      <c r="M80" s="101">
        <v>199.48669000000001</v>
      </c>
      <c r="N80" s="101">
        <v>0.29615906400000003</v>
      </c>
      <c r="O80" s="101">
        <v>736.22343599999999</v>
      </c>
      <c r="P80" s="102">
        <v>726.07488000000001</v>
      </c>
      <c r="Q80" s="103"/>
      <c r="R80" s="104"/>
    </row>
    <row r="81" spans="1:18" ht="15.75">
      <c r="A81" s="95"/>
      <c r="B81" s="106" t="s">
        <v>221</v>
      </c>
      <c r="C81" s="107">
        <v>465.173879</v>
      </c>
      <c r="D81" s="107">
        <v>152.14338000000001</v>
      </c>
      <c r="E81" s="107">
        <v>136.53506200000001</v>
      </c>
      <c r="F81" s="107">
        <v>22.306793300000002</v>
      </c>
      <c r="G81" s="107">
        <v>-0.93565963200000002</v>
      </c>
      <c r="H81" s="107">
        <v>752.91666136800006</v>
      </c>
      <c r="I81" s="107">
        <v>2.4274373099999996E-2</v>
      </c>
      <c r="J81" s="107">
        <v>752.94093574110013</v>
      </c>
      <c r="K81" s="107">
        <v>190.10444799999999</v>
      </c>
      <c r="L81" s="107">
        <v>943.04538300000002</v>
      </c>
      <c r="M81" s="107">
        <v>200.35118900000001</v>
      </c>
      <c r="N81" s="107">
        <v>0.29754704400000004</v>
      </c>
      <c r="O81" s="107">
        <v>742.99174100000005</v>
      </c>
      <c r="P81" s="108">
        <v>732.77839199999994</v>
      </c>
      <c r="Q81" s="103"/>
      <c r="R81" s="104"/>
    </row>
    <row r="82" spans="1:18" ht="15.75">
      <c r="A82" s="95"/>
      <c r="B82" s="105">
        <v>2008</v>
      </c>
      <c r="C82" s="101">
        <v>1027.057</v>
      </c>
      <c r="D82" s="101">
        <v>325.892</v>
      </c>
      <c r="E82" s="101">
        <v>279.72500000000002</v>
      </c>
      <c r="F82" s="101">
        <f ca="1">SUM(OFFSET(F$5,(ROW(F82)-ROW(F$82))*4,0):OFFSET(F$8,(ROW(F82)-ROW(F$82))*4,0))</f>
        <v>46.855000000000004</v>
      </c>
      <c r="G82" s="101">
        <v>-0.189</v>
      </c>
      <c r="H82" s="101">
        <v>1632.4849999999999</v>
      </c>
      <c r="I82" s="101">
        <v>-0.76600000000000001</v>
      </c>
      <c r="J82" s="101">
        <v>1631.7190000000001</v>
      </c>
      <c r="K82" s="101">
        <v>432.93599999999998</v>
      </c>
      <c r="L82" s="101">
        <v>2064.6550000000002</v>
      </c>
      <c r="M82" s="101">
        <v>465.90300000000002</v>
      </c>
      <c r="N82" s="101">
        <v>0</v>
      </c>
      <c r="O82" s="101">
        <v>1598.752</v>
      </c>
      <c r="P82" s="109">
        <v>1583.444</v>
      </c>
      <c r="Q82" s="103"/>
      <c r="R82" s="104"/>
    </row>
    <row r="83" spans="1:18" ht="15.75">
      <c r="A83" s="95"/>
      <c r="B83" s="105">
        <v>2009</v>
      </c>
      <c r="C83" s="101">
        <v>1005.813</v>
      </c>
      <c r="D83" s="101">
        <v>341.85199999999998</v>
      </c>
      <c r="E83" s="101">
        <v>248.517</v>
      </c>
      <c r="F83" s="101">
        <f ca="1">SUM(OFFSET(F$5,(ROW(F83)-ROW(F$82))*4,0):OFFSET(F$8,(ROW(F83)-ROW(F$82))*4,0))</f>
        <v>50.731999999999999</v>
      </c>
      <c r="G83" s="101">
        <v>2.3540000000000001</v>
      </c>
      <c r="H83" s="101">
        <v>1598.5360000000001</v>
      </c>
      <c r="I83" s="101">
        <v>-18.463000000000001</v>
      </c>
      <c r="J83" s="101">
        <v>1580.0730000000001</v>
      </c>
      <c r="K83" s="101">
        <v>410.30500000000001</v>
      </c>
      <c r="L83" s="101">
        <v>1990.3779999999999</v>
      </c>
      <c r="M83" s="101">
        <v>433.25799999999998</v>
      </c>
      <c r="N83" s="101">
        <v>0</v>
      </c>
      <c r="O83" s="101">
        <v>1557.12</v>
      </c>
      <c r="P83" s="109">
        <v>1545.0050000000001</v>
      </c>
      <c r="Q83" s="103"/>
      <c r="R83" s="104"/>
    </row>
    <row r="84" spans="1:18" ht="15.75">
      <c r="A84" s="95"/>
      <c r="B84" s="105">
        <v>2010</v>
      </c>
      <c r="C84" s="101">
        <v>1035.5530000000001</v>
      </c>
      <c r="D84" s="101">
        <v>347.77800000000002</v>
      </c>
      <c r="E84" s="101">
        <v>255.21100000000001</v>
      </c>
      <c r="F84" s="101">
        <f ca="1">SUM(OFFSET(F$5,(ROW(F84)-ROW(F$82))*4,0):OFFSET(F$8,(ROW(F84)-ROW(F$82))*4,0))</f>
        <v>50.534000000000006</v>
      </c>
      <c r="G84" s="101">
        <v>0.438</v>
      </c>
      <c r="H84" s="101">
        <v>1638.98</v>
      </c>
      <c r="I84" s="101">
        <v>3.4319999999999999</v>
      </c>
      <c r="J84" s="101">
        <v>1642.412</v>
      </c>
      <c r="K84" s="101">
        <v>454.47699999999998</v>
      </c>
      <c r="L84" s="101">
        <v>2096.8890000000001</v>
      </c>
      <c r="M84" s="101">
        <v>484.69400000000002</v>
      </c>
      <c r="N84" s="101">
        <v>0</v>
      </c>
      <c r="O84" s="101">
        <v>1612.1949999999999</v>
      </c>
      <c r="P84" s="109">
        <v>1612.86</v>
      </c>
      <c r="Q84" s="103"/>
      <c r="R84" s="104"/>
    </row>
    <row r="85" spans="1:18" ht="15.75">
      <c r="A85" s="95"/>
      <c r="B85" s="105">
        <v>2011</v>
      </c>
      <c r="C85" s="101">
        <v>1072.692</v>
      </c>
      <c r="D85" s="101">
        <v>349.25</v>
      </c>
      <c r="E85" s="101">
        <v>260.22399999999999</v>
      </c>
      <c r="F85" s="101">
        <f ca="1">SUM(OFFSET(F$5,(ROW(F85)-ROW(F$82))*4,0):OFFSET(F$8,(ROW(F85)-ROW(F$82))*4,0))</f>
        <v>48.288000000000004</v>
      </c>
      <c r="G85" s="101">
        <v>0.67600000000000005</v>
      </c>
      <c r="H85" s="101">
        <v>1682.8420000000001</v>
      </c>
      <c r="I85" s="101">
        <v>3.4350000000000001</v>
      </c>
      <c r="J85" s="101">
        <v>1686.277</v>
      </c>
      <c r="K85" s="101">
        <v>512.77</v>
      </c>
      <c r="L85" s="101">
        <v>2199.047</v>
      </c>
      <c r="M85" s="101">
        <v>529.53800000000001</v>
      </c>
      <c r="N85" s="101">
        <v>0</v>
      </c>
      <c r="O85" s="101">
        <v>1669.509</v>
      </c>
      <c r="P85" s="109">
        <v>1675.3019999999999</v>
      </c>
      <c r="Q85" s="103"/>
      <c r="R85" s="104"/>
    </row>
    <row r="86" spans="1:18" ht="15.75">
      <c r="A86" s="95"/>
      <c r="B86" s="105">
        <v>2012</v>
      </c>
      <c r="C86" s="101">
        <v>1111.558</v>
      </c>
      <c r="D86" s="101">
        <v>356.93799999999999</v>
      </c>
      <c r="E86" s="101">
        <v>269.70699999999999</v>
      </c>
      <c r="F86" s="101">
        <f ca="1">SUM(OFFSET(F$5,(ROW(F86)-ROW(F$82))*4,0):OFFSET(F$8,(ROW(F86)-ROW(F$82))*4,0))</f>
        <v>46.154000000000003</v>
      </c>
      <c r="G86" s="101">
        <v>0.35199999999999998</v>
      </c>
      <c r="H86" s="101">
        <v>1738.5550000000001</v>
      </c>
      <c r="I86" s="101">
        <v>4.0039999999999996</v>
      </c>
      <c r="J86" s="101">
        <v>1742.559</v>
      </c>
      <c r="K86" s="101">
        <v>515.32000000000005</v>
      </c>
      <c r="L86" s="101">
        <v>2257.8789999999999</v>
      </c>
      <c r="M86" s="101">
        <v>536.524</v>
      </c>
      <c r="N86" s="101">
        <v>0</v>
      </c>
      <c r="O86" s="101">
        <v>1721.355</v>
      </c>
      <c r="P86" s="109">
        <v>1703.6020000000001</v>
      </c>
      <c r="Q86" s="103"/>
      <c r="R86" s="104"/>
    </row>
    <row r="87" spans="1:18" ht="15.75">
      <c r="A87" s="95"/>
      <c r="B87" s="105">
        <v>2013</v>
      </c>
      <c r="C87" s="101">
        <v>1161.991</v>
      </c>
      <c r="D87" s="101">
        <v>359.65899999999999</v>
      </c>
      <c r="E87" s="101">
        <v>284.20499999999998</v>
      </c>
      <c r="F87" s="101">
        <f ca="1">SUM(OFFSET(F$5,(ROW(F87)-ROW(F$82))*4,0):OFFSET(F$8,(ROW(F87)-ROW(F$82))*4,0))</f>
        <v>45.658999999999999</v>
      </c>
      <c r="G87" s="101">
        <v>7.2149999999999999</v>
      </c>
      <c r="H87" s="101">
        <v>1813.07</v>
      </c>
      <c r="I87" s="101">
        <v>3.52</v>
      </c>
      <c r="J87" s="101">
        <v>1816.59</v>
      </c>
      <c r="K87" s="101">
        <v>533.89200000000005</v>
      </c>
      <c r="L87" s="101">
        <v>2350.482</v>
      </c>
      <c r="M87" s="101">
        <v>557.327</v>
      </c>
      <c r="N87" s="101">
        <v>0</v>
      </c>
      <c r="O87" s="101">
        <v>1793.155</v>
      </c>
      <c r="P87" s="109">
        <v>1756.8009999999999</v>
      </c>
    </row>
    <row r="88" spans="1:18" ht="15.75">
      <c r="A88" s="95"/>
      <c r="B88" s="110">
        <v>2014</v>
      </c>
      <c r="C88" s="101">
        <v>1208.912</v>
      </c>
      <c r="D88" s="101">
        <v>370.83300000000003</v>
      </c>
      <c r="E88" s="101">
        <v>309.23399999999998</v>
      </c>
      <c r="F88" s="101">
        <f ca="1">SUM(OFFSET(F$5,(ROW(F88)-ROW(F$82))*4,0):OFFSET(F$8,(ROW(F88)-ROW(F$82))*4,0))</f>
        <v>50.905000000000001</v>
      </c>
      <c r="G88" s="101">
        <v>6.1029999999999998</v>
      </c>
      <c r="H88" s="101">
        <v>1895.0820000000001</v>
      </c>
      <c r="I88" s="101">
        <v>14.179</v>
      </c>
      <c r="J88" s="101">
        <v>1909.261</v>
      </c>
      <c r="K88" s="101">
        <v>527.38599999999997</v>
      </c>
      <c r="L88" s="101">
        <v>2436.6469999999999</v>
      </c>
      <c r="M88" s="101">
        <v>560.48500000000001</v>
      </c>
      <c r="N88" s="101">
        <v>0</v>
      </c>
      <c r="O88" s="101">
        <v>1876.162</v>
      </c>
      <c r="P88" s="109">
        <v>1837.31</v>
      </c>
    </row>
    <row r="89" spans="1:18" ht="15.75">
      <c r="A89" s="95"/>
      <c r="B89" s="110">
        <v>2015</v>
      </c>
      <c r="C89" s="101">
        <v>1247.425</v>
      </c>
      <c r="D89" s="101">
        <v>375.35700000000003</v>
      </c>
      <c r="E89" s="101">
        <v>333.226</v>
      </c>
      <c r="F89" s="101">
        <f ca="1">SUM(OFFSET(F$5,(ROW(F89)-ROW(F$82))*4,0):OFFSET(F$8,(ROW(F89)-ROW(F$82))*4,0))</f>
        <v>51.158000000000001</v>
      </c>
      <c r="G89" s="101">
        <v>0.879</v>
      </c>
      <c r="H89" s="101">
        <v>1956.8869999999999</v>
      </c>
      <c r="I89" s="101">
        <v>8.2569999999999997</v>
      </c>
      <c r="J89" s="101">
        <v>1965.144</v>
      </c>
      <c r="K89" s="101">
        <v>526.08299999999997</v>
      </c>
      <c r="L89" s="101">
        <v>2491.2269999999999</v>
      </c>
      <c r="M89" s="101">
        <v>556.01499999999999</v>
      </c>
      <c r="N89" s="101">
        <v>0</v>
      </c>
      <c r="O89" s="101">
        <v>1935.212</v>
      </c>
      <c r="P89" s="109">
        <v>1889.0650000000001</v>
      </c>
    </row>
    <row r="90" spans="1:18" ht="15.75">
      <c r="A90" s="95"/>
      <c r="B90" s="110">
        <v>2016</v>
      </c>
      <c r="C90" s="101">
        <v>1307.857</v>
      </c>
      <c r="D90" s="101">
        <v>382.637</v>
      </c>
      <c r="E90" s="101">
        <v>355.185</v>
      </c>
      <c r="F90" s="101">
        <f ca="1">SUM(OFFSET(F$5,(ROW(F90)-ROW(F$82))*4,0):OFFSET(F$8,(ROW(F90)-ROW(F$82))*4,0))</f>
        <v>52.350999999999999</v>
      </c>
      <c r="G90" s="101">
        <v>1.502</v>
      </c>
      <c r="H90" s="101">
        <v>2047.181</v>
      </c>
      <c r="I90" s="101">
        <v>2.484</v>
      </c>
      <c r="J90" s="101">
        <v>2049.665</v>
      </c>
      <c r="K90" s="101">
        <v>569.11099999999999</v>
      </c>
      <c r="L90" s="101">
        <v>2618.7759999999998</v>
      </c>
      <c r="M90" s="101">
        <v>602.13800000000003</v>
      </c>
      <c r="N90" s="101">
        <v>0</v>
      </c>
      <c r="O90" s="101">
        <v>2016.6379999999999</v>
      </c>
      <c r="P90" s="109">
        <v>1966.1</v>
      </c>
    </row>
    <row r="91" spans="1:18" ht="15.75">
      <c r="A91" s="95"/>
      <c r="B91" s="110">
        <v>2017</v>
      </c>
      <c r="C91" s="101">
        <v>1352.7570000000001</v>
      </c>
      <c r="D91" s="101">
        <v>388.59300000000002</v>
      </c>
      <c r="E91" s="101">
        <v>377.88299999999998</v>
      </c>
      <c r="F91" s="101">
        <f ca="1">SUM(OFFSET(F$5,(ROW(F91)-ROW(F$82))*4,0):OFFSET(F$8,(ROW(F91)-ROW(F$82))*4,0))</f>
        <v>55.241</v>
      </c>
      <c r="G91" s="101">
        <v>0.84199999999999997</v>
      </c>
      <c r="H91" s="101">
        <v>2120.0749999999998</v>
      </c>
      <c r="I91" s="101">
        <v>3.5630000000000002</v>
      </c>
      <c r="J91" s="101">
        <v>2123.6379999999999</v>
      </c>
      <c r="K91" s="101">
        <v>630.101</v>
      </c>
      <c r="L91" s="101">
        <v>2753.739</v>
      </c>
      <c r="M91" s="101">
        <v>656.596</v>
      </c>
      <c r="N91" s="101">
        <v>0</v>
      </c>
      <c r="O91" s="101">
        <v>2097.143</v>
      </c>
      <c r="P91" s="109">
        <v>2069.9459999999999</v>
      </c>
    </row>
    <row r="92" spans="1:18" ht="15.75">
      <c r="A92" s="95"/>
      <c r="B92" s="110">
        <v>2018</v>
      </c>
      <c r="C92" s="101">
        <v>1412.309</v>
      </c>
      <c r="D92" s="101">
        <v>399.04399999999998</v>
      </c>
      <c r="E92" s="101">
        <v>386.464</v>
      </c>
      <c r="F92" s="101">
        <f ca="1">SUM(OFFSET(F$5,(ROW(F92)-ROW(F$82))*4,0):OFFSET(F$8,(ROW(F92)-ROW(F$82))*4,0))</f>
        <v>57.183999999999997</v>
      </c>
      <c r="G92" s="101">
        <v>2.8260000000000001</v>
      </c>
      <c r="H92" s="101">
        <v>2200.643</v>
      </c>
      <c r="I92" s="101">
        <v>2.0350000000000001</v>
      </c>
      <c r="J92" s="101">
        <v>2202.6779999999999</v>
      </c>
      <c r="K92" s="101">
        <v>663.32500000000005</v>
      </c>
      <c r="L92" s="101">
        <v>2866.0030000000002</v>
      </c>
      <c r="M92" s="101">
        <v>691.62300000000005</v>
      </c>
      <c r="N92" s="101">
        <v>0</v>
      </c>
      <c r="O92" s="101">
        <v>2174.38</v>
      </c>
      <c r="P92" s="109">
        <v>2143.85</v>
      </c>
    </row>
    <row r="93" spans="1:18" ht="15.75">
      <c r="A93" s="95"/>
      <c r="B93" s="110">
        <v>2019</v>
      </c>
      <c r="C93" s="101">
        <v>1449.077</v>
      </c>
      <c r="D93" s="101">
        <v>424.00599999999997</v>
      </c>
      <c r="E93" s="101">
        <v>399.60899999999998</v>
      </c>
      <c r="F93" s="101">
        <f ca="1">SUM(OFFSET(F$5,(ROW(F93)-ROW(F$82))*4,0):OFFSET(F$8,(ROW(F93)-ROW(F$82))*4,0))</f>
        <v>62.108000000000004</v>
      </c>
      <c r="G93" s="101">
        <v>-3.23</v>
      </c>
      <c r="H93" s="101">
        <v>2269.462</v>
      </c>
      <c r="I93" s="101">
        <v>6.5090000000000003</v>
      </c>
      <c r="J93" s="101">
        <v>2275.971</v>
      </c>
      <c r="K93" s="101">
        <v>699.25</v>
      </c>
      <c r="L93" s="101">
        <v>2975.221</v>
      </c>
      <c r="M93" s="101">
        <v>719.93799999999999</v>
      </c>
      <c r="N93" s="101">
        <v>0</v>
      </c>
      <c r="O93" s="101">
        <v>2255.2829999999999</v>
      </c>
      <c r="P93" s="109">
        <v>2242.2249999999999</v>
      </c>
    </row>
    <row r="94" spans="1:18" ht="15.75">
      <c r="A94" s="95"/>
      <c r="B94" s="110">
        <v>2020</v>
      </c>
      <c r="C94" s="101">
        <v>1312.9649999999999</v>
      </c>
      <c r="D94" s="101">
        <v>481.05599999999998</v>
      </c>
      <c r="E94" s="101">
        <v>368.23599999999999</v>
      </c>
      <c r="F94" s="101">
        <f ca="1">SUM(OFFSET(F$5,(ROW(F94)-ROW(F$82))*4,0):OFFSET(F$8,(ROW(F94)-ROW(F$82))*4,0))</f>
        <v>65.25200000000001</v>
      </c>
      <c r="G94" s="101">
        <v>0.7</v>
      </c>
      <c r="H94" s="101">
        <v>2162.9569999999999</v>
      </c>
      <c r="I94" s="101">
        <v>-9.4610000000000003</v>
      </c>
      <c r="J94" s="101">
        <v>2153.4960000000001</v>
      </c>
      <c r="K94" s="101">
        <v>605.34199999999998</v>
      </c>
      <c r="L94" s="101">
        <v>2758.8380000000002</v>
      </c>
      <c r="M94" s="101">
        <v>602.48299999999995</v>
      </c>
      <c r="N94" s="101">
        <v>-3.7090000000000001</v>
      </c>
      <c r="O94" s="101">
        <v>2152.6460000000002</v>
      </c>
      <c r="P94" s="109">
        <v>2121.181</v>
      </c>
    </row>
    <row r="95" spans="1:18" ht="15.75">
      <c r="A95" s="95"/>
      <c r="B95" s="110">
        <v>2021</v>
      </c>
      <c r="C95" s="101">
        <v>1424.6210000000001</v>
      </c>
      <c r="D95" s="101">
        <v>521.06799999999998</v>
      </c>
      <c r="E95" s="101">
        <v>394.54</v>
      </c>
      <c r="F95" s="101">
        <f ca="1">SUM(OFFSET(F$5,(ROW(F95)-ROW(F$82))*4,0):OFFSET(F$8,(ROW(F95)-ROW(F$82))*4,0))</f>
        <v>74.088000000000008</v>
      </c>
      <c r="G95" s="101">
        <v>5.61</v>
      </c>
      <c r="H95" s="101">
        <v>2345.8389999999999</v>
      </c>
      <c r="I95" s="101">
        <v>-0.06</v>
      </c>
      <c r="J95" s="101">
        <v>2345.779</v>
      </c>
      <c r="K95" s="101">
        <v>618.96699999999998</v>
      </c>
      <c r="L95" s="101">
        <v>2964.7460000000001</v>
      </c>
      <c r="M95" s="101">
        <v>647.72799999999995</v>
      </c>
      <c r="N95" s="101">
        <v>0.64900000000000002</v>
      </c>
      <c r="O95" s="101">
        <v>2317.6669999999999</v>
      </c>
      <c r="P95" s="109">
        <v>2298.174043</v>
      </c>
    </row>
    <row r="96" spans="1:18" ht="15.75">
      <c r="A96" s="95"/>
      <c r="B96" s="105">
        <v>2022</v>
      </c>
      <c r="C96" s="101">
        <v>1583.499802</v>
      </c>
      <c r="D96" s="101">
        <v>525.69033000000013</v>
      </c>
      <c r="E96" s="101">
        <v>429.86350899999996</v>
      </c>
      <c r="F96" s="101">
        <f ca="1">SUM(OFFSET(F$5,(ROW(F96)-ROW(F$82))*4,0):OFFSET(F$8,(ROW(F96)-ROW(F$82))*4,0))</f>
        <v>73.880230799999993</v>
      </c>
      <c r="G96" s="101">
        <v>-3.4362368489999997</v>
      </c>
      <c r="H96" s="101">
        <v>2535.6174041510003</v>
      </c>
      <c r="I96" s="101">
        <v>-4.7151512810000007</v>
      </c>
      <c r="J96" s="101">
        <v>2530.9022528699998</v>
      </c>
      <c r="K96" s="101">
        <v>704.36382300000014</v>
      </c>
      <c r="L96" s="101">
        <v>3235.2660740000001</v>
      </c>
      <c r="M96" s="101">
        <v>762.3651769999999</v>
      </c>
      <c r="N96" s="101">
        <v>1.0768896939999999</v>
      </c>
      <c r="O96" s="101">
        <v>2473.9777869999998</v>
      </c>
      <c r="P96" s="109">
        <v>2438.6877089999998</v>
      </c>
    </row>
    <row r="97" spans="1:16" ht="15.75">
      <c r="A97" s="95"/>
      <c r="B97" s="110">
        <v>2023</v>
      </c>
      <c r="C97" s="101">
        <v>1661.8579690000001</v>
      </c>
      <c r="D97" s="101">
        <v>536.05509999999992</v>
      </c>
      <c r="E97" s="101">
        <v>462.30914599999994</v>
      </c>
      <c r="F97" s="101">
        <f ca="1">SUM(OFFSET(F$5,(ROW(F97)-ROW(F$82))*4,0):OFFSET(F$8,(ROW(F97)-ROW(F$82))*4,0))</f>
        <v>81.384825899999996</v>
      </c>
      <c r="G97" s="101">
        <v>-3.512596453</v>
      </c>
      <c r="H97" s="101">
        <v>2656.709618547</v>
      </c>
      <c r="I97" s="101">
        <v>-4.3829992020000006</v>
      </c>
      <c r="J97" s="101">
        <v>2652.3266193449995</v>
      </c>
      <c r="K97" s="101">
        <v>730.807773</v>
      </c>
      <c r="L97" s="101">
        <v>3383.1343930000003</v>
      </c>
      <c r="M97" s="101">
        <v>787.63655899999992</v>
      </c>
      <c r="N97" s="101">
        <v>1.1107410849999999</v>
      </c>
      <c r="O97" s="101">
        <v>2596.6085749999997</v>
      </c>
      <c r="P97" s="109">
        <v>2562.6509619999997</v>
      </c>
    </row>
    <row r="98" spans="1:16" ht="15.75">
      <c r="A98" s="95"/>
      <c r="B98" s="105">
        <v>2024</v>
      </c>
      <c r="C98" s="101">
        <v>1713.90897</v>
      </c>
      <c r="D98" s="101">
        <v>550.9529</v>
      </c>
      <c r="E98" s="101">
        <v>478.84878200000003</v>
      </c>
      <c r="F98" s="101">
        <f ca="1">SUM(OFFSET(F$5,(ROW(F98)-ROW(F$82))*4,0):OFFSET(F$8,(ROW(F98)-ROW(F$82))*4,0))</f>
        <v>81.473390600000002</v>
      </c>
      <c r="G98" s="101">
        <v>-3.5726831299999993</v>
      </c>
      <c r="H98" s="101">
        <v>2740.1379688699999</v>
      </c>
      <c r="I98" s="101">
        <v>-3.3927978130000001</v>
      </c>
      <c r="J98" s="101">
        <v>2736.7451710569999</v>
      </c>
      <c r="K98" s="101">
        <v>741.01068000000009</v>
      </c>
      <c r="L98" s="101">
        <v>3477.7558509999999</v>
      </c>
      <c r="M98" s="101">
        <v>777.98450500000001</v>
      </c>
      <c r="N98" s="101">
        <v>1.1313950179999999</v>
      </c>
      <c r="O98" s="101">
        <v>2700.9027409999999</v>
      </c>
      <c r="P98" s="109">
        <v>2665.0138049999996</v>
      </c>
    </row>
    <row r="99" spans="1:16" ht="15.75">
      <c r="A99" s="95"/>
      <c r="B99" s="105">
        <v>2025</v>
      </c>
      <c r="C99" s="101">
        <v>1766.8117570000002</v>
      </c>
      <c r="D99" s="101">
        <v>570.01700000000005</v>
      </c>
      <c r="E99" s="101">
        <v>504.46629099999996</v>
      </c>
      <c r="F99" s="101">
        <f ca="1">SUM(OFFSET(F$5,(ROW(F99)-ROW(F$82))*4,0):OFFSET(F$8,(ROW(F99)-ROW(F$82))*4,0))</f>
        <v>84.249970200000007</v>
      </c>
      <c r="G99" s="101">
        <v>-3.633074412</v>
      </c>
      <c r="H99" s="101">
        <v>2837.6619735879999</v>
      </c>
      <c r="I99" s="101">
        <v>-2.4031184110000003</v>
      </c>
      <c r="J99" s="101">
        <v>2835.258855177</v>
      </c>
      <c r="K99" s="101">
        <v>747.76063499999998</v>
      </c>
      <c r="L99" s="101">
        <v>3583.0194910000005</v>
      </c>
      <c r="M99" s="101">
        <v>783.20648200000005</v>
      </c>
      <c r="N99" s="101">
        <v>1.1528032530000001</v>
      </c>
      <c r="O99" s="101">
        <v>2800.9658119999999</v>
      </c>
      <c r="P99" s="109">
        <v>2763.3212130000002</v>
      </c>
    </row>
    <row r="100" spans="1:16" ht="15.75">
      <c r="A100" s="95"/>
      <c r="B100" s="106">
        <v>2026</v>
      </c>
      <c r="C100" s="107">
        <v>1823.7883179999999</v>
      </c>
      <c r="D100" s="107">
        <v>593.10026000000005</v>
      </c>
      <c r="E100" s="107">
        <v>530.14685999999995</v>
      </c>
      <c r="F100" s="107">
        <f ca="1">SUM(OFFSET(F$5,(ROW(F100)-ROW(F$82))*4,0):OFFSET(F$8,(ROW(F100)-ROW(F$82))*4,0))</f>
        <v>87.570953499999987</v>
      </c>
      <c r="G100" s="107">
        <v>-3.6997304070000001</v>
      </c>
      <c r="H100" s="107">
        <v>2943.3357075929998</v>
      </c>
      <c r="I100" s="107">
        <v>-1.742749237</v>
      </c>
      <c r="J100" s="107">
        <v>2941.5929583560005</v>
      </c>
      <c r="K100" s="107">
        <v>755.4395770000001</v>
      </c>
      <c r="L100" s="107">
        <v>3697.0325339999999</v>
      </c>
      <c r="M100" s="107">
        <v>793.94071299999996</v>
      </c>
      <c r="N100" s="107">
        <v>1.1758634589999999</v>
      </c>
      <c r="O100" s="107">
        <v>2904.2676839999995</v>
      </c>
      <c r="P100" s="108">
        <v>2864.510777</v>
      </c>
    </row>
    <row r="101" spans="1:16" ht="15.75">
      <c r="A101" s="95"/>
      <c r="B101" s="111" t="s">
        <v>222</v>
      </c>
      <c r="C101" s="101">
        <v>1020.7619999999999</v>
      </c>
      <c r="D101" s="101">
        <v>330.245</v>
      </c>
      <c r="E101" s="101">
        <v>273.37799999999999</v>
      </c>
      <c r="F101" s="101">
        <f ca="1">SUM(OFFSET(F$6,(ROW(F101)-ROW(F$101))*4,0):OFFSET(F$9,(ROW(F101)-ROW(F$101))*4,0))</f>
        <v>48.402999999999999</v>
      </c>
      <c r="G101" s="101">
        <v>0.95699999999999996</v>
      </c>
      <c r="H101" s="101">
        <v>1625.3420000000001</v>
      </c>
      <c r="I101" s="101">
        <v>-13.968999999999999</v>
      </c>
      <c r="J101" s="101">
        <v>1611.373</v>
      </c>
      <c r="K101" s="101">
        <v>432.40199999999999</v>
      </c>
      <c r="L101" s="101">
        <v>2043.7750000000001</v>
      </c>
      <c r="M101" s="101">
        <v>459.767</v>
      </c>
      <c r="N101" s="101">
        <v>0</v>
      </c>
      <c r="O101" s="101">
        <v>1584.008</v>
      </c>
      <c r="P101" s="102">
        <v>1561.482</v>
      </c>
    </row>
    <row r="102" spans="1:16" ht="15.75">
      <c r="A102" s="95"/>
      <c r="B102" s="110" t="s">
        <v>223</v>
      </c>
      <c r="C102" s="101">
        <v>1006.9930000000001</v>
      </c>
      <c r="D102" s="101">
        <v>344.43799999999999</v>
      </c>
      <c r="E102" s="101">
        <v>246.50399999999999</v>
      </c>
      <c r="F102" s="101">
        <f ca="1">SUM(OFFSET(F$6,(ROW(F102)-ROW(F$101))*4,0):OFFSET(F$9,(ROW(F102)-ROW(F$101))*4,0))</f>
        <v>50.902999999999999</v>
      </c>
      <c r="G102" s="101">
        <v>1.07</v>
      </c>
      <c r="H102" s="101">
        <v>1599.0050000000001</v>
      </c>
      <c r="I102" s="101">
        <v>-8.5069999999999997</v>
      </c>
      <c r="J102" s="101">
        <v>1590.498</v>
      </c>
      <c r="K102" s="101">
        <v>415.31400000000002</v>
      </c>
      <c r="L102" s="101">
        <v>2005.8119999999999</v>
      </c>
      <c r="M102" s="101">
        <v>439.68599999999998</v>
      </c>
      <c r="N102" s="101">
        <v>0</v>
      </c>
      <c r="O102" s="101">
        <v>1566.126</v>
      </c>
      <c r="P102" s="102">
        <v>1560.7059999999999</v>
      </c>
    </row>
    <row r="103" spans="1:16" ht="15.75">
      <c r="A103" s="95"/>
      <c r="B103" s="110" t="s">
        <v>224</v>
      </c>
      <c r="C103" s="101">
        <v>1048.8889999999999</v>
      </c>
      <c r="D103" s="101">
        <v>350.18599999999998</v>
      </c>
      <c r="E103" s="101">
        <v>256.221</v>
      </c>
      <c r="F103" s="101">
        <f ca="1">SUM(OFFSET(F$6,(ROW(F103)-ROW(F$101))*4,0):OFFSET(F$9,(ROW(F103)-ROW(F$101))*4,0))</f>
        <v>50.692</v>
      </c>
      <c r="G103" s="101">
        <v>-0.76800000000000002</v>
      </c>
      <c r="H103" s="101">
        <v>1654.528</v>
      </c>
      <c r="I103" s="101">
        <v>3.5830000000000002</v>
      </c>
      <c r="J103" s="101">
        <v>1658.1110000000001</v>
      </c>
      <c r="K103" s="101">
        <v>471.82100000000003</v>
      </c>
      <c r="L103" s="101">
        <v>2129.9319999999998</v>
      </c>
      <c r="M103" s="101">
        <v>497.02499999999998</v>
      </c>
      <c r="N103" s="101">
        <v>0</v>
      </c>
      <c r="O103" s="101">
        <v>1632.9069999999999</v>
      </c>
      <c r="P103" s="102">
        <v>1634.9770000000001</v>
      </c>
    </row>
    <row r="104" spans="1:16" ht="15.75">
      <c r="A104" s="95"/>
      <c r="B104" s="110" t="s">
        <v>225</v>
      </c>
      <c r="C104" s="101">
        <v>1080.4580000000001</v>
      </c>
      <c r="D104" s="101">
        <v>350.47800000000001</v>
      </c>
      <c r="E104" s="101">
        <v>264.863</v>
      </c>
      <c r="F104" s="101">
        <f ca="1">SUM(OFFSET(F$6,(ROW(F104)-ROW(F$101))*4,0):OFFSET(F$9,(ROW(F104)-ROW(F$101))*4,0))</f>
        <v>47.305000000000007</v>
      </c>
      <c r="G104" s="101">
        <v>1.546</v>
      </c>
      <c r="H104" s="101">
        <v>1697.345</v>
      </c>
      <c r="I104" s="101">
        <v>-2.6080000000000001</v>
      </c>
      <c r="J104" s="101">
        <v>1694.7370000000001</v>
      </c>
      <c r="K104" s="101">
        <v>519.74599999999998</v>
      </c>
      <c r="L104" s="101">
        <v>2214.4830000000002</v>
      </c>
      <c r="M104" s="101">
        <v>537.70500000000004</v>
      </c>
      <c r="N104" s="101">
        <v>0</v>
      </c>
      <c r="O104" s="101">
        <v>1676.778</v>
      </c>
      <c r="P104" s="102">
        <v>1678.077</v>
      </c>
    </row>
    <row r="105" spans="1:16" ht="15.75">
      <c r="A105" s="95"/>
      <c r="B105" s="110" t="s">
        <v>226</v>
      </c>
      <c r="C105" s="101">
        <v>1123.579</v>
      </c>
      <c r="D105" s="101">
        <v>355.39499999999998</v>
      </c>
      <c r="E105" s="101">
        <v>268.84699999999998</v>
      </c>
      <c r="F105" s="101">
        <f ca="1">SUM(OFFSET(F$6,(ROW(F105)-ROW(F$101))*4,0):OFFSET(F$9,(ROW(F105)-ROW(F$101))*4,0))</f>
        <v>44.716999999999999</v>
      </c>
      <c r="G105" s="101">
        <v>2.641</v>
      </c>
      <c r="H105" s="101">
        <v>1750.462</v>
      </c>
      <c r="I105" s="101">
        <v>5.9420000000000002</v>
      </c>
      <c r="J105" s="101">
        <v>1756.404</v>
      </c>
      <c r="K105" s="101">
        <v>516.30100000000004</v>
      </c>
      <c r="L105" s="101">
        <v>2272.7049999999999</v>
      </c>
      <c r="M105" s="101">
        <v>536.32799999999997</v>
      </c>
      <c r="N105" s="101">
        <v>0</v>
      </c>
      <c r="O105" s="101">
        <v>1736.377</v>
      </c>
      <c r="P105" s="102">
        <v>1708.85</v>
      </c>
    </row>
    <row r="106" spans="1:16">
      <c r="B106" s="110" t="s">
        <v>227</v>
      </c>
      <c r="C106" s="101">
        <v>1173.2829999999999</v>
      </c>
      <c r="D106" s="101">
        <v>363.29199999999997</v>
      </c>
      <c r="E106" s="101">
        <v>292.88200000000001</v>
      </c>
      <c r="F106" s="101">
        <f ca="1">SUM(OFFSET(F$6,(ROW(F106)-ROW(F$101))*4,0):OFFSET(F$9,(ROW(F106)-ROW(F$101))*4,0))</f>
        <v>48.787999999999997</v>
      </c>
      <c r="G106" s="101">
        <v>7.6680000000000001</v>
      </c>
      <c r="H106" s="101">
        <v>1837.125</v>
      </c>
      <c r="I106" s="101">
        <v>8.8949999999999996</v>
      </c>
      <c r="J106" s="101">
        <v>1846.02</v>
      </c>
      <c r="K106" s="101">
        <v>530.197</v>
      </c>
      <c r="L106" s="101">
        <v>2376.2170000000001</v>
      </c>
      <c r="M106" s="101">
        <v>559.62699999999995</v>
      </c>
      <c r="N106" s="101">
        <v>0</v>
      </c>
      <c r="O106" s="101">
        <v>1816.59</v>
      </c>
      <c r="P106" s="102">
        <v>1785.192</v>
      </c>
    </row>
    <row r="107" spans="1:16">
      <c r="B107" s="110" t="s">
        <v>228</v>
      </c>
      <c r="C107" s="101">
        <v>1219.6690000000001</v>
      </c>
      <c r="D107" s="101">
        <v>371.673</v>
      </c>
      <c r="E107" s="101">
        <v>315.447</v>
      </c>
      <c r="F107" s="101">
        <f ca="1">SUM(OFFSET(F$6,(ROW(F107)-ROW(F$101))*4,0):OFFSET(F$9,(ROW(F107)-ROW(F$101))*4,0))</f>
        <v>50.732999999999997</v>
      </c>
      <c r="G107" s="101">
        <v>6.8390000000000004</v>
      </c>
      <c r="H107" s="101">
        <v>1913.6279999999999</v>
      </c>
      <c r="I107" s="101">
        <v>15.548</v>
      </c>
      <c r="J107" s="101">
        <v>1929.1759999999999</v>
      </c>
      <c r="K107" s="101">
        <v>528.35299999999995</v>
      </c>
      <c r="L107" s="101">
        <v>2457.529</v>
      </c>
      <c r="M107" s="101">
        <v>566.06700000000001</v>
      </c>
      <c r="N107" s="101">
        <v>0</v>
      </c>
      <c r="O107" s="101">
        <v>1891.462</v>
      </c>
      <c r="P107" s="102">
        <v>1849.42</v>
      </c>
    </row>
    <row r="108" spans="1:16">
      <c r="B108" s="110" t="s">
        <v>229</v>
      </c>
      <c r="C108" s="101">
        <v>1260.732</v>
      </c>
      <c r="D108" s="101">
        <v>377.29899999999998</v>
      </c>
      <c r="E108" s="101">
        <v>337.50700000000001</v>
      </c>
      <c r="F108" s="101">
        <f ca="1">SUM(OFFSET(F$6,(ROW(F108)-ROW(F$101))*4,0):OFFSET(F$9,(ROW(F108)-ROW(F$101))*4,0))</f>
        <v>50.136999999999993</v>
      </c>
      <c r="G108" s="101">
        <v>-1.3460000000000001</v>
      </c>
      <c r="H108" s="101">
        <v>1974.192</v>
      </c>
      <c r="I108" s="101">
        <v>2.6230000000000002</v>
      </c>
      <c r="J108" s="101">
        <v>1976.8150000000001</v>
      </c>
      <c r="K108" s="101">
        <v>529.30700000000002</v>
      </c>
      <c r="L108" s="101">
        <v>2506.1219999999998</v>
      </c>
      <c r="M108" s="101">
        <v>554.43700000000001</v>
      </c>
      <c r="N108" s="101">
        <v>0</v>
      </c>
      <c r="O108" s="101">
        <v>1951.6849999999999</v>
      </c>
      <c r="P108" s="102">
        <v>1900.7909999999999</v>
      </c>
    </row>
    <row r="109" spans="1:16">
      <c r="B109" s="110" t="s">
        <v>230</v>
      </c>
      <c r="C109" s="101">
        <v>1321.664</v>
      </c>
      <c r="D109" s="101">
        <v>384.51100000000002</v>
      </c>
      <c r="E109" s="101">
        <v>361.05399999999997</v>
      </c>
      <c r="F109" s="101">
        <f ca="1">SUM(OFFSET(F$6,(ROW(F109)-ROW(F$101))*4,0):OFFSET(F$9,(ROW(F109)-ROW(F$101))*4,0))</f>
        <v>53.257000000000005</v>
      </c>
      <c r="G109" s="101">
        <v>-0.17399999999999999</v>
      </c>
      <c r="H109" s="101">
        <v>2067.0549999999998</v>
      </c>
      <c r="I109" s="101">
        <v>5.8479999999999999</v>
      </c>
      <c r="J109" s="101">
        <v>2072.9029999999998</v>
      </c>
      <c r="K109" s="101">
        <v>590.65499999999997</v>
      </c>
      <c r="L109" s="101">
        <v>2663.558</v>
      </c>
      <c r="M109" s="101">
        <v>622.90499999999997</v>
      </c>
      <c r="N109" s="101">
        <v>0</v>
      </c>
      <c r="O109" s="101">
        <v>2040.653</v>
      </c>
      <c r="P109" s="102">
        <v>2000.425</v>
      </c>
    </row>
    <row r="110" spans="1:16">
      <c r="B110" s="110" t="s">
        <v>231</v>
      </c>
      <c r="C110" s="101">
        <v>1366.1869999999999</v>
      </c>
      <c r="D110" s="101">
        <v>390.63299999999998</v>
      </c>
      <c r="E110" s="101">
        <v>381.334</v>
      </c>
      <c r="F110" s="101">
        <f ca="1">SUM(OFFSET(F$6,(ROW(F110)-ROW(F$101))*4,0):OFFSET(F$9,(ROW(F110)-ROW(F$101))*4,0))</f>
        <v>55.759</v>
      </c>
      <c r="G110" s="101">
        <v>1.6259999999999999</v>
      </c>
      <c r="H110" s="101">
        <v>2139.7800000000002</v>
      </c>
      <c r="I110" s="101">
        <v>1.101</v>
      </c>
      <c r="J110" s="101">
        <v>2140.8809999999999</v>
      </c>
      <c r="K110" s="101">
        <v>636.60900000000004</v>
      </c>
      <c r="L110" s="101">
        <v>2777.49</v>
      </c>
      <c r="M110" s="101">
        <v>662.85599999999999</v>
      </c>
      <c r="N110" s="101">
        <v>0</v>
      </c>
      <c r="O110" s="101">
        <v>2114.634</v>
      </c>
      <c r="P110" s="102">
        <v>2083.56</v>
      </c>
    </row>
    <row r="111" spans="1:16">
      <c r="B111" s="110" t="s">
        <v>232</v>
      </c>
      <c r="C111" s="101">
        <v>1423.4169999999999</v>
      </c>
      <c r="D111" s="101">
        <v>403.68200000000002</v>
      </c>
      <c r="E111" s="101">
        <v>390.66199999999998</v>
      </c>
      <c r="F111" s="101">
        <f ca="1">SUM(OFFSET(F$6,(ROW(F111)-ROW(F$101))*4,0):OFFSET(F$9,(ROW(F111)-ROW(F$101))*4,0))</f>
        <v>59.28</v>
      </c>
      <c r="G111" s="101">
        <v>13.808</v>
      </c>
      <c r="H111" s="101">
        <v>2231.569</v>
      </c>
      <c r="I111" s="101">
        <v>9.3379999999999992</v>
      </c>
      <c r="J111" s="101">
        <v>2240.9070000000002</v>
      </c>
      <c r="K111" s="101">
        <v>670.2</v>
      </c>
      <c r="L111" s="101">
        <v>2911.107</v>
      </c>
      <c r="M111" s="101">
        <v>715.36199999999997</v>
      </c>
      <c r="N111" s="101">
        <v>0</v>
      </c>
      <c r="O111" s="101">
        <v>2195.7449999999999</v>
      </c>
      <c r="P111" s="102">
        <v>2172.0500000000002</v>
      </c>
    </row>
    <row r="112" spans="1:16">
      <c r="B112" s="110" t="s">
        <v>233</v>
      </c>
      <c r="C112" s="101">
        <v>1444.9159999999999</v>
      </c>
      <c r="D112" s="101">
        <v>428.57400000000001</v>
      </c>
      <c r="E112" s="101">
        <v>397.83199999999999</v>
      </c>
      <c r="F112" s="101">
        <f ca="1">SUM(OFFSET(F$6,(ROW(F112)-ROW(F$101))*4,0):OFFSET(F$9,(ROW(F112)-ROW(F$101))*4,0))</f>
        <v>61.680000000000007</v>
      </c>
      <c r="G112" s="101">
        <v>-13.374000000000001</v>
      </c>
      <c r="H112" s="101">
        <v>2257.9479999999999</v>
      </c>
      <c r="I112" s="101">
        <v>-2.11</v>
      </c>
      <c r="J112" s="101">
        <v>2255.8380000000002</v>
      </c>
      <c r="K112" s="101">
        <v>694.02300000000002</v>
      </c>
      <c r="L112" s="101">
        <v>2949.8609999999999</v>
      </c>
      <c r="M112" s="101">
        <v>690.428</v>
      </c>
      <c r="N112" s="101">
        <v>0.81899999999999995</v>
      </c>
      <c r="O112" s="101">
        <v>2260.252</v>
      </c>
      <c r="P112" s="102">
        <v>2239.9009999999998</v>
      </c>
    </row>
    <row r="113" spans="2:16">
      <c r="B113" s="110" t="s">
        <v>234</v>
      </c>
      <c r="C113" s="101">
        <v>1282.6849999999999</v>
      </c>
      <c r="D113" s="101">
        <v>504.07299999999998</v>
      </c>
      <c r="E113" s="101">
        <v>366.82900000000001</v>
      </c>
      <c r="F113" s="101">
        <f ca="1">SUM(OFFSET(F$6,(ROW(F113)-ROW(F$101))*4,0):OFFSET(F$9,(ROW(F113)-ROW(F$101))*4,0))</f>
        <v>70.200999999999993</v>
      </c>
      <c r="G113" s="101">
        <v>8.2959999999999994</v>
      </c>
      <c r="H113" s="101">
        <v>2161.8829999999998</v>
      </c>
      <c r="I113" s="101">
        <v>-6.4470000000000001</v>
      </c>
      <c r="J113" s="101">
        <v>2155.4360000000001</v>
      </c>
      <c r="K113" s="101">
        <v>588.02300000000002</v>
      </c>
      <c r="L113" s="101">
        <v>2743.4589999999998</v>
      </c>
      <c r="M113" s="101">
        <v>592.04499999999996</v>
      </c>
      <c r="N113" s="101">
        <v>-4.67</v>
      </c>
      <c r="O113" s="101">
        <v>2146.7440000000001</v>
      </c>
      <c r="P113" s="102">
        <v>2126.3180000000002</v>
      </c>
    </row>
    <row r="114" spans="2:16">
      <c r="B114" s="110" t="s">
        <v>235</v>
      </c>
      <c r="C114" s="101">
        <v>1481.287446</v>
      </c>
      <c r="D114" s="101">
        <v>520.87897999999996</v>
      </c>
      <c r="E114" s="101">
        <v>400.78491499999996</v>
      </c>
      <c r="F114" s="101">
        <f ca="1">SUM(OFFSET(F$6,(ROW(F114)-ROW(F$101))*4,0):OFFSET(F$9,(ROW(F114)-ROW(F$101))*4,0))</f>
        <v>71.2051661</v>
      </c>
      <c r="G114" s="101">
        <v>-3.6431196969999999</v>
      </c>
      <c r="H114" s="101">
        <v>2399.3082213030002</v>
      </c>
      <c r="I114" s="101">
        <v>-2.0710618699999999</v>
      </c>
      <c r="J114" s="101">
        <v>2397.2371594329998</v>
      </c>
      <c r="K114" s="101">
        <v>641.85199900000009</v>
      </c>
      <c r="L114" s="101">
        <v>3039.0891579999998</v>
      </c>
      <c r="M114" s="101">
        <v>677.13526200000001</v>
      </c>
      <c r="N114" s="101">
        <v>1.0547389199999999</v>
      </c>
      <c r="O114" s="101">
        <v>2363.0086349999997</v>
      </c>
      <c r="P114" s="102">
        <v>2332.7080310000001</v>
      </c>
    </row>
    <row r="115" spans="2:16">
      <c r="B115" s="110" t="s">
        <v>236</v>
      </c>
      <c r="C115" s="101">
        <v>1613.7896560000002</v>
      </c>
      <c r="D115" s="101">
        <v>527.72600999999997</v>
      </c>
      <c r="E115" s="101">
        <v>441.50338099999999</v>
      </c>
      <c r="F115" s="101">
        <f ca="1">SUM(OFFSET(F$6,(ROW(F115)-ROW(F$101))*4,0):OFFSET(F$9,(ROW(F115)-ROW(F$101))*4,0))</f>
        <v>76.289999099999989</v>
      </c>
      <c r="G115" s="101">
        <v>-3.45957062</v>
      </c>
      <c r="H115" s="101">
        <v>2579.55947638</v>
      </c>
      <c r="I115" s="101">
        <v>-5.2127514210000001</v>
      </c>
      <c r="J115" s="101">
        <v>2574.3467249589994</v>
      </c>
      <c r="K115" s="101">
        <v>716.95930199999998</v>
      </c>
      <c r="L115" s="101">
        <v>3291.3060250000003</v>
      </c>
      <c r="M115" s="101">
        <v>779.81240000000003</v>
      </c>
      <c r="N115" s="101">
        <v>1.0893701790000001</v>
      </c>
      <c r="O115" s="101">
        <v>2512.5829950000002</v>
      </c>
      <c r="P115" s="102">
        <v>2478.3383559999997</v>
      </c>
    </row>
    <row r="116" spans="2:16">
      <c r="B116" s="110" t="s">
        <v>237</v>
      </c>
      <c r="C116" s="101">
        <v>1673.6933160000001</v>
      </c>
      <c r="D116" s="101">
        <v>538.99900000000002</v>
      </c>
      <c r="E116" s="101">
        <v>465.63306699999998</v>
      </c>
      <c r="F116" s="101">
        <f ca="1">SUM(OFFSET(F$6,(ROW(F116)-ROW(F$101))*4,0):OFFSET(F$9,(ROW(F116)-ROW(F$101))*4,0))</f>
        <v>81.790999999999997</v>
      </c>
      <c r="G116" s="101">
        <v>-3.52816712</v>
      </c>
      <c r="H116" s="101">
        <v>2674.7972158799998</v>
      </c>
      <c r="I116" s="101">
        <v>-3.6182492600000002</v>
      </c>
      <c r="J116" s="101">
        <v>2671.1789666199998</v>
      </c>
      <c r="K116" s="101">
        <v>733.82467499999996</v>
      </c>
      <c r="L116" s="101">
        <v>3405.003643</v>
      </c>
      <c r="M116" s="101">
        <v>783.78465700000004</v>
      </c>
      <c r="N116" s="101">
        <v>1.115626418</v>
      </c>
      <c r="O116" s="101">
        <v>2622.3346119999997</v>
      </c>
      <c r="P116" s="102">
        <v>2587.8751830000001</v>
      </c>
    </row>
    <row r="117" spans="2:16">
      <c r="B117" s="110" t="s">
        <v>238</v>
      </c>
      <c r="C117" s="101">
        <v>1726.4959659999997</v>
      </c>
      <c r="D117" s="101">
        <v>555.54200000000003</v>
      </c>
      <c r="E117" s="101">
        <v>484.46810700000003</v>
      </c>
      <c r="F117" s="101">
        <f ca="1">SUM(OFFSET(F$6,(ROW(F117)-ROW(F$101))*4,0):OFFSET(F$9,(ROW(F117)-ROW(F$101))*4,0))</f>
        <v>81.588000100000002</v>
      </c>
      <c r="G117" s="101">
        <v>-3.5869448409999993</v>
      </c>
      <c r="H117" s="101">
        <v>2762.9191281590001</v>
      </c>
      <c r="I117" s="101">
        <v>-2.962393772</v>
      </c>
      <c r="J117" s="101">
        <v>2759.9567343869999</v>
      </c>
      <c r="K117" s="101">
        <v>742.78717599999993</v>
      </c>
      <c r="L117" s="101">
        <v>3502.7439100000001</v>
      </c>
      <c r="M117" s="101">
        <v>778.17126600000006</v>
      </c>
      <c r="N117" s="101">
        <v>1.1363137809999999</v>
      </c>
      <c r="O117" s="101">
        <v>2725.7089589999996</v>
      </c>
      <c r="P117" s="102">
        <v>2689.3438370000003</v>
      </c>
    </row>
    <row r="118" spans="2:16">
      <c r="B118" s="110" t="s">
        <v>239</v>
      </c>
      <c r="C118" s="101">
        <v>1780.6711940000002</v>
      </c>
      <c r="D118" s="101">
        <v>575.32599000000005</v>
      </c>
      <c r="E118" s="101">
        <v>511.24194200000005</v>
      </c>
      <c r="F118" s="101">
        <f ca="1">SUM(OFFSET(F$6,(ROW(F118)-ROW(F$101))*4,0):OFFSET(F$9,(ROW(F118)-ROW(F$101))*4,0))</f>
        <v>85.3309991</v>
      </c>
      <c r="G118" s="101">
        <v>-3.6492620860000002</v>
      </c>
      <c r="H118" s="101">
        <v>2863.589863914</v>
      </c>
      <c r="I118" s="101">
        <v>-2.5728109610000001</v>
      </c>
      <c r="J118" s="101">
        <v>2861.0170529530001</v>
      </c>
      <c r="K118" s="101">
        <v>749.607305</v>
      </c>
      <c r="L118" s="101">
        <v>3610.6243580000005</v>
      </c>
      <c r="M118" s="101">
        <v>785.68648900000005</v>
      </c>
      <c r="N118" s="101">
        <v>1.1585068959999998</v>
      </c>
      <c r="O118" s="101">
        <v>2826.0963749999996</v>
      </c>
      <c r="P118" s="102">
        <v>2788.0351390000005</v>
      </c>
    </row>
    <row r="119" spans="2:16">
      <c r="B119" s="112" t="s">
        <v>240</v>
      </c>
      <c r="C119" s="101">
        <v>1838.6251169999998</v>
      </c>
      <c r="D119" s="101">
        <v>599.30699000000004</v>
      </c>
      <c r="E119" s="101">
        <v>536.44923800000004</v>
      </c>
      <c r="F119" s="101">
        <f ca="1">SUM(OFFSET(F$6,(ROW(F119)-ROW(F$101))*4,0):OFFSET(F$9,(ROW(F119)-ROW(F$101))*4,0))</f>
        <v>88.203999900000014</v>
      </c>
      <c r="G119" s="101">
        <v>-3.7169165189999998</v>
      </c>
      <c r="H119" s="101">
        <v>2970.6644284810004</v>
      </c>
      <c r="I119" s="101">
        <v>-1.0632742868999998</v>
      </c>
      <c r="J119" s="101">
        <v>2969.6011541941002</v>
      </c>
      <c r="K119" s="101">
        <v>757.41747899999996</v>
      </c>
      <c r="L119" s="101">
        <v>3727.0186319999998</v>
      </c>
      <c r="M119" s="101">
        <v>796.86655099999996</v>
      </c>
      <c r="N119" s="101">
        <v>1.1816833590000002</v>
      </c>
      <c r="O119" s="101">
        <v>2931.333764</v>
      </c>
      <c r="P119" s="102">
        <v>2891.0613549999998</v>
      </c>
    </row>
    <row r="120" spans="2:16">
      <c r="B120" s="360" t="s">
        <v>241</v>
      </c>
      <c r="C120" s="361"/>
      <c r="D120" s="361"/>
      <c r="E120" s="361"/>
      <c r="F120" s="361"/>
      <c r="G120" s="361"/>
      <c r="H120" s="361"/>
      <c r="I120" s="361"/>
      <c r="J120" s="361"/>
      <c r="K120" s="361"/>
      <c r="L120" s="361"/>
      <c r="M120" s="361"/>
      <c r="N120" s="361"/>
      <c r="O120" s="361"/>
      <c r="P120" s="362"/>
    </row>
    <row r="121" spans="2:16">
      <c r="B121" s="349" t="s">
        <v>242</v>
      </c>
      <c r="C121" s="350"/>
      <c r="D121" s="350"/>
      <c r="E121" s="350"/>
      <c r="F121" s="350"/>
      <c r="G121" s="350"/>
      <c r="H121" s="350"/>
      <c r="I121" s="350"/>
      <c r="J121" s="350"/>
      <c r="K121" s="350"/>
      <c r="L121" s="350"/>
      <c r="M121" s="350"/>
      <c r="N121" s="350"/>
      <c r="O121" s="350"/>
      <c r="P121" s="351"/>
    </row>
    <row r="122" spans="2:16">
      <c r="B122" s="349" t="s">
        <v>243</v>
      </c>
      <c r="C122" s="350"/>
      <c r="D122" s="350"/>
      <c r="E122" s="350"/>
      <c r="F122" s="350"/>
      <c r="G122" s="350"/>
      <c r="H122" s="350"/>
      <c r="I122" s="350"/>
      <c r="J122" s="350"/>
      <c r="K122" s="350"/>
      <c r="L122" s="350"/>
      <c r="M122" s="350"/>
      <c r="N122" s="350"/>
      <c r="O122" s="350"/>
      <c r="P122" s="351"/>
    </row>
    <row r="123" spans="2:16">
      <c r="B123" s="349" t="s">
        <v>244</v>
      </c>
      <c r="C123" s="350"/>
      <c r="D123" s="350"/>
      <c r="E123" s="350"/>
      <c r="F123" s="350"/>
      <c r="G123" s="350"/>
      <c r="H123" s="350"/>
      <c r="I123" s="350"/>
      <c r="J123" s="350"/>
      <c r="K123" s="350"/>
      <c r="L123" s="350"/>
      <c r="M123" s="350"/>
      <c r="N123" s="350"/>
      <c r="O123" s="350"/>
      <c r="P123" s="351"/>
    </row>
    <row r="124" spans="2:16">
      <c r="B124" s="113" t="s">
        <v>245</v>
      </c>
      <c r="C124" s="114"/>
      <c r="D124" s="114"/>
      <c r="E124" s="114"/>
      <c r="F124" s="114"/>
      <c r="G124" s="114"/>
      <c r="H124" s="114"/>
      <c r="I124" s="114"/>
      <c r="J124" s="114"/>
      <c r="K124" s="114"/>
      <c r="L124" s="114"/>
      <c r="M124" s="114"/>
      <c r="N124" s="114"/>
      <c r="O124" s="114"/>
      <c r="P124" s="115"/>
    </row>
    <row r="125" spans="2:16">
      <c r="B125" s="349" t="s">
        <v>246</v>
      </c>
      <c r="C125" s="350"/>
      <c r="D125" s="350"/>
      <c r="E125" s="350"/>
      <c r="F125" s="350"/>
      <c r="G125" s="350"/>
      <c r="H125" s="350"/>
      <c r="I125" s="350"/>
      <c r="J125" s="350"/>
      <c r="K125" s="350"/>
      <c r="L125" s="350"/>
      <c r="M125" s="350"/>
      <c r="N125" s="350"/>
      <c r="O125" s="350"/>
      <c r="P125" s="351"/>
    </row>
    <row r="126" spans="2:16">
      <c r="B126" s="366" t="s">
        <v>247</v>
      </c>
      <c r="C126" s="367"/>
      <c r="D126" s="367"/>
      <c r="E126" s="367"/>
      <c r="F126" s="367"/>
      <c r="G126" s="367"/>
      <c r="H126" s="367"/>
      <c r="I126" s="367"/>
      <c r="J126" s="367"/>
      <c r="K126" s="367"/>
      <c r="L126" s="367"/>
      <c r="M126" s="367"/>
      <c r="N126" s="367"/>
      <c r="O126" s="367"/>
      <c r="P126" s="368"/>
    </row>
    <row r="127" spans="2:16">
      <c r="B127" s="349" t="s">
        <v>248</v>
      </c>
      <c r="C127" s="350"/>
      <c r="D127" s="350"/>
      <c r="E127" s="350"/>
      <c r="F127" s="350"/>
      <c r="G127" s="350"/>
      <c r="H127" s="350"/>
      <c r="I127" s="350"/>
      <c r="J127" s="350"/>
      <c r="K127" s="350"/>
      <c r="L127" s="350"/>
      <c r="M127" s="350"/>
      <c r="N127" s="350"/>
      <c r="O127" s="350"/>
      <c r="P127" s="351"/>
    </row>
    <row r="128" spans="2:16">
      <c r="B128" s="349" t="s">
        <v>249</v>
      </c>
      <c r="C128" s="350"/>
      <c r="D128" s="350"/>
      <c r="E128" s="350"/>
      <c r="F128" s="350"/>
      <c r="G128" s="350"/>
      <c r="H128" s="350"/>
      <c r="I128" s="350"/>
      <c r="J128" s="350"/>
      <c r="K128" s="350"/>
      <c r="L128" s="350"/>
      <c r="M128" s="350"/>
      <c r="N128" s="350"/>
      <c r="O128" s="350"/>
      <c r="P128" s="351"/>
    </row>
    <row r="129" spans="2:16">
      <c r="B129" s="349" t="s">
        <v>250</v>
      </c>
      <c r="C129" s="350"/>
      <c r="D129" s="350"/>
      <c r="E129" s="350"/>
      <c r="F129" s="350"/>
      <c r="G129" s="350"/>
      <c r="H129" s="350"/>
      <c r="I129" s="350"/>
      <c r="J129" s="350"/>
      <c r="K129" s="350"/>
      <c r="L129" s="350"/>
      <c r="M129" s="350"/>
      <c r="N129" s="350"/>
      <c r="O129" s="350"/>
      <c r="P129" s="351"/>
    </row>
    <row r="130" spans="2:16">
      <c r="B130" s="349" t="s">
        <v>251</v>
      </c>
      <c r="C130" s="350"/>
      <c r="D130" s="350"/>
      <c r="E130" s="350"/>
      <c r="F130" s="350"/>
      <c r="G130" s="350"/>
      <c r="H130" s="350"/>
      <c r="I130" s="350"/>
      <c r="J130" s="350"/>
      <c r="K130" s="350"/>
      <c r="L130" s="350"/>
      <c r="M130" s="350"/>
      <c r="N130" s="350"/>
      <c r="O130" s="350"/>
      <c r="P130" s="351"/>
    </row>
    <row r="131" spans="2:16">
      <c r="B131" s="349" t="s">
        <v>252</v>
      </c>
      <c r="C131" s="350"/>
      <c r="D131" s="350"/>
      <c r="E131" s="350"/>
      <c r="F131" s="350"/>
      <c r="G131" s="350"/>
      <c r="H131" s="350"/>
      <c r="I131" s="350"/>
      <c r="J131" s="350"/>
      <c r="K131" s="350"/>
      <c r="L131" s="350"/>
      <c r="M131" s="350"/>
      <c r="N131" s="350"/>
      <c r="O131" s="350"/>
      <c r="P131" s="351"/>
    </row>
    <row r="132" spans="2:16">
      <c r="B132" s="349" t="s">
        <v>253</v>
      </c>
      <c r="C132" s="350"/>
      <c r="D132" s="350"/>
      <c r="E132" s="350"/>
      <c r="F132" s="350"/>
      <c r="G132" s="350"/>
      <c r="H132" s="350"/>
      <c r="I132" s="350"/>
      <c r="J132" s="350"/>
      <c r="K132" s="350"/>
      <c r="L132" s="350"/>
      <c r="M132" s="350"/>
      <c r="N132" s="350"/>
      <c r="O132" s="350"/>
      <c r="P132" s="351"/>
    </row>
    <row r="133" spans="2:16">
      <c r="B133" s="349" t="s">
        <v>254</v>
      </c>
      <c r="C133" s="350"/>
      <c r="D133" s="350"/>
      <c r="E133" s="350"/>
      <c r="F133" s="350"/>
      <c r="G133" s="350"/>
      <c r="H133" s="350"/>
      <c r="I133" s="350"/>
      <c r="J133" s="350"/>
      <c r="K133" s="350"/>
      <c r="L133" s="350"/>
      <c r="M133" s="350"/>
      <c r="N133" s="350"/>
      <c r="O133" s="350"/>
      <c r="P133" s="351"/>
    </row>
    <row r="134" spans="2:16" ht="15.75" thickBot="1">
      <c r="B134" s="363" t="s">
        <v>255</v>
      </c>
      <c r="C134" s="364"/>
      <c r="D134" s="364"/>
      <c r="E134" s="364"/>
      <c r="F134" s="364"/>
      <c r="G134" s="364"/>
      <c r="H134" s="364"/>
      <c r="I134" s="364"/>
      <c r="J134" s="364"/>
      <c r="K134" s="364"/>
      <c r="L134" s="364"/>
      <c r="M134" s="364"/>
      <c r="N134" s="364"/>
      <c r="O134" s="364"/>
      <c r="P134" s="365"/>
    </row>
    <row r="135" spans="2:16">
      <c r="C135" s="116"/>
      <c r="D135" s="116"/>
      <c r="E135" s="116"/>
      <c r="F135" s="116"/>
      <c r="G135" s="116"/>
      <c r="H135" s="116"/>
      <c r="I135" s="116"/>
      <c r="J135" s="116"/>
      <c r="K135" s="116"/>
      <c r="L135" s="116"/>
      <c r="M135" s="116"/>
      <c r="N135" s="116"/>
      <c r="O135" s="116"/>
      <c r="P135" s="116"/>
    </row>
    <row r="136" spans="2:16">
      <c r="C136" s="116"/>
      <c r="D136" s="116"/>
      <c r="E136" s="116"/>
      <c r="F136" s="116"/>
      <c r="G136" s="116"/>
      <c r="H136" s="116"/>
      <c r="I136" s="116"/>
      <c r="J136" s="116"/>
      <c r="K136" s="116"/>
      <c r="L136" s="116"/>
      <c r="M136" s="116"/>
      <c r="N136" s="116"/>
      <c r="O136" s="116"/>
      <c r="P136" s="116"/>
    </row>
    <row r="137" spans="2:16">
      <c r="C137" s="116"/>
      <c r="D137" s="116"/>
      <c r="E137" s="116"/>
      <c r="F137" s="116"/>
      <c r="G137" s="116"/>
      <c r="H137" s="116"/>
      <c r="I137" s="116"/>
      <c r="J137" s="116"/>
      <c r="K137" s="116"/>
      <c r="L137" s="116"/>
      <c r="M137" s="116"/>
      <c r="N137" s="116"/>
      <c r="O137" s="116"/>
      <c r="P137" s="116"/>
    </row>
    <row r="138" spans="2:16">
      <c r="C138" s="116"/>
      <c r="D138" s="116"/>
      <c r="E138" s="116"/>
      <c r="F138" s="116"/>
      <c r="G138" s="116"/>
      <c r="H138" s="116"/>
      <c r="I138" s="116"/>
      <c r="J138" s="116"/>
      <c r="K138" s="116"/>
      <c r="L138" s="116"/>
      <c r="M138" s="116"/>
      <c r="N138" s="116"/>
      <c r="O138" s="116"/>
      <c r="P138" s="116"/>
    </row>
    <row r="139" spans="2:16">
      <c r="C139" s="116"/>
      <c r="D139" s="116"/>
      <c r="E139" s="116"/>
      <c r="F139" s="116"/>
      <c r="G139" s="116"/>
      <c r="H139" s="116"/>
      <c r="I139" s="116"/>
      <c r="J139" s="116"/>
      <c r="K139" s="116"/>
      <c r="L139" s="116"/>
      <c r="M139" s="116"/>
      <c r="N139" s="116"/>
      <c r="O139" s="116"/>
      <c r="P139" s="116"/>
    </row>
    <row r="140" spans="2:16">
      <c r="C140" s="116"/>
      <c r="D140" s="116"/>
      <c r="E140" s="116"/>
      <c r="F140" s="116"/>
      <c r="G140" s="116"/>
      <c r="H140" s="116"/>
      <c r="I140" s="116"/>
      <c r="J140" s="116"/>
      <c r="K140" s="116"/>
      <c r="L140" s="116"/>
      <c r="M140" s="116"/>
      <c r="N140" s="116"/>
      <c r="O140" s="116"/>
      <c r="P140" s="116"/>
    </row>
    <row r="141" spans="2:16">
      <c r="C141" s="116"/>
      <c r="D141" s="116"/>
      <c r="E141" s="116"/>
      <c r="F141" s="116"/>
      <c r="G141" s="116"/>
      <c r="H141" s="116"/>
      <c r="I141" s="116"/>
      <c r="J141" s="116"/>
      <c r="K141" s="116"/>
      <c r="L141" s="116"/>
      <c r="M141" s="116"/>
      <c r="N141" s="116"/>
      <c r="O141" s="116"/>
      <c r="P141" s="116"/>
    </row>
    <row r="142" spans="2:16">
      <c r="C142" s="116"/>
      <c r="D142" s="116"/>
      <c r="E142" s="116"/>
      <c r="F142" s="116"/>
      <c r="G142" s="116"/>
      <c r="H142" s="116"/>
      <c r="I142" s="116"/>
      <c r="J142" s="116"/>
      <c r="K142" s="116"/>
      <c r="L142" s="116"/>
      <c r="M142" s="116"/>
      <c r="N142" s="116"/>
      <c r="O142" s="116"/>
      <c r="P142" s="116"/>
    </row>
    <row r="143" spans="2:16">
      <c r="C143" s="116"/>
      <c r="D143" s="116"/>
      <c r="E143" s="116"/>
      <c r="F143" s="116"/>
      <c r="G143" s="116"/>
      <c r="H143" s="116"/>
      <c r="I143" s="116"/>
      <c r="J143" s="116"/>
      <c r="K143" s="116"/>
      <c r="L143" s="116"/>
      <c r="M143" s="116"/>
      <c r="N143" s="116"/>
      <c r="O143" s="116"/>
      <c r="P143" s="116"/>
    </row>
    <row r="144" spans="2:16">
      <c r="C144" s="116"/>
      <c r="D144" s="116"/>
      <c r="E144" s="116"/>
      <c r="F144" s="116"/>
      <c r="G144" s="116"/>
      <c r="H144" s="116"/>
      <c r="I144" s="116"/>
      <c r="J144" s="116"/>
      <c r="K144" s="116"/>
      <c r="L144" s="116"/>
      <c r="M144" s="116"/>
      <c r="N144" s="116"/>
      <c r="O144" s="116"/>
      <c r="P144" s="116"/>
    </row>
    <row r="145" spans="3:16">
      <c r="C145" s="116"/>
      <c r="D145" s="116"/>
      <c r="E145" s="116"/>
      <c r="F145" s="116"/>
      <c r="G145" s="116"/>
      <c r="H145" s="116"/>
      <c r="I145" s="116"/>
      <c r="J145" s="116"/>
      <c r="K145" s="116"/>
      <c r="L145" s="116"/>
      <c r="M145" s="116"/>
      <c r="N145" s="116"/>
      <c r="O145" s="116"/>
      <c r="P145" s="116"/>
    </row>
    <row r="146" spans="3:16">
      <c r="C146" s="116"/>
      <c r="D146" s="116"/>
      <c r="E146" s="116"/>
      <c r="F146" s="116"/>
      <c r="G146" s="116"/>
      <c r="H146" s="116"/>
      <c r="I146" s="116"/>
      <c r="J146" s="116"/>
      <c r="K146" s="116"/>
      <c r="L146" s="116"/>
      <c r="M146" s="116"/>
      <c r="N146" s="116"/>
      <c r="O146" s="116"/>
      <c r="P146" s="116"/>
    </row>
    <row r="147" spans="3:16">
      <c r="C147" s="116"/>
      <c r="D147" s="116"/>
      <c r="E147" s="116"/>
      <c r="F147" s="116"/>
      <c r="G147" s="116"/>
      <c r="H147" s="116"/>
      <c r="I147" s="116"/>
      <c r="J147" s="116"/>
      <c r="K147" s="116"/>
      <c r="L147" s="116"/>
      <c r="M147" s="116"/>
      <c r="N147" s="116"/>
      <c r="O147" s="116"/>
      <c r="P147" s="116"/>
    </row>
    <row r="148" spans="3:16">
      <c r="C148" s="116"/>
      <c r="D148" s="116"/>
      <c r="E148" s="116"/>
      <c r="F148" s="116"/>
      <c r="G148" s="116"/>
      <c r="H148" s="116"/>
      <c r="I148" s="116"/>
      <c r="J148" s="116"/>
      <c r="K148" s="116"/>
      <c r="L148" s="116"/>
      <c r="M148" s="116"/>
      <c r="N148" s="116"/>
      <c r="O148" s="116"/>
      <c r="P148" s="116"/>
    </row>
    <row r="149" spans="3:16">
      <c r="C149" s="116"/>
      <c r="D149" s="116"/>
      <c r="E149" s="116"/>
      <c r="F149" s="116"/>
      <c r="G149" s="116"/>
      <c r="H149" s="116"/>
      <c r="I149" s="116"/>
      <c r="J149" s="116"/>
      <c r="K149" s="116"/>
      <c r="L149" s="116"/>
      <c r="M149" s="116"/>
      <c r="N149" s="116"/>
      <c r="O149" s="116"/>
      <c r="P149" s="116"/>
    </row>
  </sheetData>
  <mergeCells count="28">
    <mergeCell ref="B134:P134"/>
    <mergeCell ref="B122:P122"/>
    <mergeCell ref="B123:P123"/>
    <mergeCell ref="B125:P125"/>
    <mergeCell ref="B126:P126"/>
    <mergeCell ref="B127:P127"/>
    <mergeCell ref="B128:P128"/>
    <mergeCell ref="B129:P129"/>
    <mergeCell ref="B130:P130"/>
    <mergeCell ref="B131:P131"/>
    <mergeCell ref="B132:P132"/>
    <mergeCell ref="B133:P133"/>
    <mergeCell ref="B121:P121"/>
    <mergeCell ref="B2:P2"/>
    <mergeCell ref="B3:B4"/>
    <mergeCell ref="C3:C4"/>
    <mergeCell ref="D3:D4"/>
    <mergeCell ref="G3:G4"/>
    <mergeCell ref="H3:H4"/>
    <mergeCell ref="I3:I4"/>
    <mergeCell ref="J3:J4"/>
    <mergeCell ref="K3:K4"/>
    <mergeCell ref="L3:L4"/>
    <mergeCell ref="M3:M4"/>
    <mergeCell ref="N3:N4"/>
    <mergeCell ref="O3:O4"/>
    <mergeCell ref="P3:P4"/>
    <mergeCell ref="B120:P120"/>
  </mergeCells>
  <hyperlinks>
    <hyperlink ref="A1" location="Contents!A1" display="Back to contents" xr:uid="{3F1B25AF-1664-4784-9857-0F9B7A940617}"/>
  </hyperlinks>
  <pageMargins left="0.70866141732283472" right="0.70866141732283472" top="0.74803149606299213" bottom="0.74803149606299213" header="0.31496062992125984" footer="0.31496062992125984"/>
  <pageSetup paperSize="9" scale="80" orientation="portrait" r:id="rId1"/>
  <headerFooter>
    <oddHeader>&amp;C&amp;8March 2018 Economic and fiscal outlook: Supplementary economy tables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3238B-3D1E-49FE-9A24-1971138EEB77}">
  <dimension ref="A1:B80"/>
  <sheetViews>
    <sheetView workbookViewId="0">
      <selection activeCell="C9" sqref="C9"/>
    </sheetView>
  </sheetViews>
  <sheetFormatPr defaultColWidth="8.85546875" defaultRowHeight="12.75"/>
  <cols>
    <col min="1" max="16384" width="8.85546875" style="193"/>
  </cols>
  <sheetData>
    <row r="1" spans="1:2">
      <c r="A1" s="193" t="s">
        <v>406</v>
      </c>
      <c r="B1" s="193" t="s">
        <v>407</v>
      </c>
    </row>
    <row r="2" spans="1:2">
      <c r="A2" s="193" t="s">
        <v>408</v>
      </c>
      <c r="B2" s="193" t="s">
        <v>409</v>
      </c>
    </row>
    <row r="3" spans="1:2">
      <c r="A3" s="193" t="s">
        <v>410</v>
      </c>
      <c r="B3" s="193" t="s">
        <v>411</v>
      </c>
    </row>
    <row r="4" spans="1:2">
      <c r="A4" s="193" t="s">
        <v>412</v>
      </c>
      <c r="B4" s="193" t="s">
        <v>413</v>
      </c>
    </row>
    <row r="5" spans="1:2">
      <c r="A5" s="193" t="s">
        <v>414</v>
      </c>
      <c r="B5" s="193" t="s">
        <v>415</v>
      </c>
    </row>
    <row r="6" spans="1:2">
      <c r="A6" s="193" t="s">
        <v>416</v>
      </c>
      <c r="B6" s="193" t="s">
        <v>417</v>
      </c>
    </row>
    <row r="7" spans="1:2">
      <c r="A7" s="193" t="s">
        <v>418</v>
      </c>
      <c r="B7" s="193" t="s">
        <v>419</v>
      </c>
    </row>
    <row r="8" spans="1:2">
      <c r="A8" s="193" t="s">
        <v>420</v>
      </c>
    </row>
    <row r="9" spans="1:2">
      <c r="A9" s="193" t="s">
        <v>421</v>
      </c>
      <c r="B9" s="194">
        <v>3.1</v>
      </c>
    </row>
    <row r="10" spans="1:2">
      <c r="A10" s="193" t="s">
        <v>422</v>
      </c>
      <c r="B10" s="194">
        <v>1.3</v>
      </c>
    </row>
    <row r="11" spans="1:2">
      <c r="A11" s="193" t="s">
        <v>423</v>
      </c>
      <c r="B11" s="194">
        <v>8.1999999999999993</v>
      </c>
    </row>
    <row r="12" spans="1:2">
      <c r="A12" s="193" t="s">
        <v>424</v>
      </c>
      <c r="B12" s="194">
        <v>7</v>
      </c>
    </row>
    <row r="13" spans="1:2">
      <c r="A13" s="193" t="s">
        <v>425</v>
      </c>
      <c r="B13" s="194">
        <v>1.7</v>
      </c>
    </row>
    <row r="14" spans="1:2">
      <c r="A14" s="193" t="s">
        <v>426</v>
      </c>
      <c r="B14" s="194">
        <v>1.1000000000000001</v>
      </c>
    </row>
    <row r="15" spans="1:2">
      <c r="A15" s="193" t="s">
        <v>427</v>
      </c>
      <c r="B15" s="194">
        <v>4.7</v>
      </c>
    </row>
    <row r="16" spans="1:2">
      <c r="A16" s="193" t="s">
        <v>428</v>
      </c>
      <c r="B16" s="194">
        <v>6.9</v>
      </c>
    </row>
    <row r="17" spans="1:2">
      <c r="A17" s="193" t="s">
        <v>429</v>
      </c>
      <c r="B17" s="194">
        <v>4</v>
      </c>
    </row>
    <row r="18" spans="1:2">
      <c r="A18" s="193" t="s">
        <v>430</v>
      </c>
      <c r="B18" s="194">
        <v>3.7</v>
      </c>
    </row>
    <row r="19" spans="1:2">
      <c r="A19" s="193" t="s">
        <v>431</v>
      </c>
      <c r="B19" s="194">
        <v>0.7</v>
      </c>
    </row>
    <row r="20" spans="1:2">
      <c r="A20" s="193" t="s">
        <v>432</v>
      </c>
      <c r="B20" s="194">
        <v>1</v>
      </c>
    </row>
    <row r="21" spans="1:2">
      <c r="A21" s="193" t="s">
        <v>433</v>
      </c>
      <c r="B21" s="194">
        <v>3.8</v>
      </c>
    </row>
    <row r="22" spans="1:2">
      <c r="A22" s="193" t="s">
        <v>434</v>
      </c>
      <c r="B22" s="194">
        <v>3.6</v>
      </c>
    </row>
    <row r="23" spans="1:2">
      <c r="A23" s="193" t="s">
        <v>435</v>
      </c>
      <c r="B23" s="194">
        <v>1.5</v>
      </c>
    </row>
    <row r="24" spans="1:2">
      <c r="A24" s="193" t="s">
        <v>436</v>
      </c>
      <c r="B24" s="194">
        <v>3.6</v>
      </c>
    </row>
    <row r="25" spans="1:2">
      <c r="A25" s="193" t="s">
        <v>437</v>
      </c>
      <c r="B25" s="194">
        <v>5.9</v>
      </c>
    </row>
    <row r="26" spans="1:2">
      <c r="A26" s="193" t="s">
        <v>438</v>
      </c>
      <c r="B26" s="194">
        <v>5.3</v>
      </c>
    </row>
    <row r="27" spans="1:2">
      <c r="A27" s="193" t="s">
        <v>439</v>
      </c>
      <c r="B27" s="194">
        <v>2.9</v>
      </c>
    </row>
    <row r="28" spans="1:2">
      <c r="A28" s="193" t="s">
        <v>440</v>
      </c>
      <c r="B28" s="194">
        <v>4.2</v>
      </c>
    </row>
    <row r="29" spans="1:2">
      <c r="A29" s="193" t="s">
        <v>441</v>
      </c>
      <c r="B29" s="194">
        <v>6.6</v>
      </c>
    </row>
    <row r="30" spans="1:2">
      <c r="A30" s="193" t="s">
        <v>442</v>
      </c>
      <c r="B30" s="194">
        <v>9.6</v>
      </c>
    </row>
    <row r="31" spans="1:2">
      <c r="A31" s="193" t="s">
        <v>443</v>
      </c>
      <c r="B31" s="194">
        <v>8.3000000000000007</v>
      </c>
    </row>
    <row r="32" spans="1:2">
      <c r="A32" s="193" t="s">
        <v>444</v>
      </c>
      <c r="B32" s="194">
        <v>7.5</v>
      </c>
    </row>
    <row r="33" spans="1:2">
      <c r="A33" s="193" t="s">
        <v>445</v>
      </c>
      <c r="B33" s="194">
        <v>8.8000000000000007</v>
      </c>
    </row>
    <row r="34" spans="1:2">
      <c r="A34" s="193" t="s">
        <v>446</v>
      </c>
      <c r="B34" s="194">
        <v>16.2</v>
      </c>
    </row>
    <row r="35" spans="1:2">
      <c r="A35" s="193" t="s">
        <v>447</v>
      </c>
      <c r="B35" s="194">
        <v>26.1</v>
      </c>
    </row>
    <row r="36" spans="1:2">
      <c r="A36" s="193" t="s">
        <v>448</v>
      </c>
      <c r="B36" s="194">
        <v>15.5</v>
      </c>
    </row>
    <row r="37" spans="1:2">
      <c r="A37" s="193" t="s">
        <v>449</v>
      </c>
      <c r="B37" s="194">
        <v>13.9</v>
      </c>
    </row>
    <row r="38" spans="1:2">
      <c r="A38" s="193" t="s">
        <v>450</v>
      </c>
      <c r="B38" s="194">
        <v>11.8</v>
      </c>
    </row>
    <row r="39" spans="1:2">
      <c r="A39" s="193" t="s">
        <v>451</v>
      </c>
      <c r="B39" s="194">
        <v>14.4</v>
      </c>
    </row>
    <row r="40" spans="1:2">
      <c r="A40" s="193" t="s">
        <v>452</v>
      </c>
      <c r="B40" s="194">
        <v>20.100000000000001</v>
      </c>
    </row>
    <row r="41" spans="1:2">
      <c r="A41" s="193" t="s">
        <v>453</v>
      </c>
      <c r="B41" s="194">
        <v>12.4</v>
      </c>
    </row>
    <row r="42" spans="1:2">
      <c r="A42" s="193" t="s">
        <v>454</v>
      </c>
      <c r="B42" s="194">
        <v>8</v>
      </c>
    </row>
    <row r="43" spans="1:2">
      <c r="A43" s="193" t="s">
        <v>455</v>
      </c>
      <c r="B43" s="194">
        <v>5.5</v>
      </c>
    </row>
    <row r="44" spans="1:2">
      <c r="A44" s="193" t="s">
        <v>456</v>
      </c>
      <c r="B44" s="194">
        <v>5.2</v>
      </c>
    </row>
    <row r="45" spans="1:2">
      <c r="A45" s="193" t="s">
        <v>457</v>
      </c>
      <c r="B45" s="194">
        <v>5.4</v>
      </c>
    </row>
    <row r="46" spans="1:2">
      <c r="A46" s="193" t="s">
        <v>458</v>
      </c>
      <c r="B46" s="194">
        <v>4.5</v>
      </c>
    </row>
    <row r="47" spans="1:2">
      <c r="A47" s="193" t="s">
        <v>459</v>
      </c>
      <c r="B47" s="194">
        <v>5.5</v>
      </c>
    </row>
    <row r="48" spans="1:2">
      <c r="A48" s="193" t="s">
        <v>460</v>
      </c>
      <c r="B48" s="194">
        <v>6.1</v>
      </c>
    </row>
    <row r="49" spans="1:2">
      <c r="A49" s="193" t="s">
        <v>461</v>
      </c>
      <c r="B49" s="194">
        <v>8</v>
      </c>
    </row>
    <row r="50" spans="1:2">
      <c r="A50" s="193" t="s">
        <v>462</v>
      </c>
      <c r="B50" s="194">
        <v>8.1999999999999993</v>
      </c>
    </row>
    <row r="51" spans="1:2">
      <c r="A51" s="193" t="s">
        <v>463</v>
      </c>
      <c r="B51" s="194">
        <v>6.8</v>
      </c>
    </row>
    <row r="52" spans="1:2">
      <c r="A52" s="193" t="s">
        <v>464</v>
      </c>
      <c r="B52" s="194">
        <v>3.3</v>
      </c>
    </row>
    <row r="53" spans="1:2">
      <c r="A53" s="193" t="s">
        <v>465</v>
      </c>
      <c r="B53" s="194">
        <v>2.9</v>
      </c>
    </row>
    <row r="54" spans="1:2">
      <c r="A54" s="193" t="s">
        <v>466</v>
      </c>
      <c r="B54" s="194">
        <v>1.5</v>
      </c>
    </row>
    <row r="55" spans="1:2">
      <c r="A55" s="193" t="s">
        <v>467</v>
      </c>
      <c r="B55" s="194">
        <v>2.5</v>
      </c>
    </row>
    <row r="56" spans="1:2">
      <c r="A56" s="193" t="s">
        <v>468</v>
      </c>
      <c r="B56" s="194">
        <v>4.3</v>
      </c>
    </row>
    <row r="57" spans="1:2">
      <c r="A57" s="193" t="s">
        <v>469</v>
      </c>
      <c r="B57" s="194">
        <v>-0.3</v>
      </c>
    </row>
    <row r="58" spans="1:2">
      <c r="A58" s="193" t="s">
        <v>470</v>
      </c>
      <c r="B58" s="194">
        <v>1.6</v>
      </c>
    </row>
    <row r="59" spans="1:2">
      <c r="A59" s="193" t="s">
        <v>471</v>
      </c>
      <c r="B59" s="194">
        <v>1.3</v>
      </c>
    </row>
    <row r="60" spans="1:2">
      <c r="A60" s="193" t="s">
        <v>472</v>
      </c>
      <c r="B60" s="194">
        <v>1.7</v>
      </c>
    </row>
    <row r="61" spans="1:2">
      <c r="A61" s="193" t="s">
        <v>473</v>
      </c>
      <c r="B61" s="194">
        <v>1.9</v>
      </c>
    </row>
    <row r="62" spans="1:2">
      <c r="A62" s="193" t="s">
        <v>474</v>
      </c>
      <c r="B62" s="194">
        <v>2.1</v>
      </c>
    </row>
    <row r="63" spans="1:2">
      <c r="A63" s="193" t="s">
        <v>475</v>
      </c>
      <c r="B63" s="194">
        <v>2.7</v>
      </c>
    </row>
    <row r="64" spans="1:2">
      <c r="A64" s="193" t="s">
        <v>476</v>
      </c>
      <c r="B64" s="194">
        <v>2.6</v>
      </c>
    </row>
    <row r="65" spans="1:2">
      <c r="A65" s="193" t="s">
        <v>477</v>
      </c>
      <c r="B65" s="194">
        <v>3.1</v>
      </c>
    </row>
    <row r="66" spans="1:2">
      <c r="A66" s="193" t="s">
        <v>478</v>
      </c>
      <c r="B66" s="194">
        <v>2.8</v>
      </c>
    </row>
    <row r="67" spans="1:2">
      <c r="A67" s="193" t="s">
        <v>479</v>
      </c>
      <c r="B67" s="194">
        <v>2.8</v>
      </c>
    </row>
    <row r="68" spans="1:2">
      <c r="A68" s="193" t="s">
        <v>480</v>
      </c>
      <c r="B68" s="194">
        <v>3.2</v>
      </c>
    </row>
    <row r="69" spans="1:2">
      <c r="A69" s="193" t="s">
        <v>481</v>
      </c>
      <c r="B69" s="194">
        <v>1.7</v>
      </c>
    </row>
    <row r="70" spans="1:2">
      <c r="A70" s="193" t="s">
        <v>482</v>
      </c>
      <c r="B70" s="194">
        <v>1.4</v>
      </c>
    </row>
    <row r="71" spans="1:2">
      <c r="A71" s="193" t="s">
        <v>483</v>
      </c>
      <c r="B71" s="194">
        <v>2.1</v>
      </c>
    </row>
    <row r="72" spans="1:2">
      <c r="A72" s="193" t="s">
        <v>484</v>
      </c>
      <c r="B72" s="194">
        <v>1.6</v>
      </c>
    </row>
    <row r="73" spans="1:2">
      <c r="A73" s="193" t="s">
        <v>485</v>
      </c>
      <c r="B73" s="194">
        <v>2.2000000000000002</v>
      </c>
    </row>
    <row r="74" spans="1:2">
      <c r="A74" s="193" t="s">
        <v>486</v>
      </c>
      <c r="B74" s="194">
        <v>1.6</v>
      </c>
    </row>
    <row r="75" spans="1:2">
      <c r="A75" s="193" t="s">
        <v>487</v>
      </c>
      <c r="B75" s="194">
        <v>0.5</v>
      </c>
    </row>
    <row r="76" spans="1:2">
      <c r="A76" s="193" t="s">
        <v>488</v>
      </c>
      <c r="B76" s="194">
        <v>1.9</v>
      </c>
    </row>
    <row r="77" spans="1:2">
      <c r="A77" s="193" t="s">
        <v>489</v>
      </c>
      <c r="B77" s="194">
        <v>1.8</v>
      </c>
    </row>
    <row r="78" spans="1:2">
      <c r="A78" s="193" t="s">
        <v>490</v>
      </c>
      <c r="B78" s="194">
        <v>2</v>
      </c>
    </row>
    <row r="79" spans="1:2">
      <c r="A79" s="193" t="s">
        <v>491</v>
      </c>
      <c r="B79" s="194">
        <v>2</v>
      </c>
    </row>
    <row r="80" spans="1:2">
      <c r="A80" s="193" t="s">
        <v>492</v>
      </c>
      <c r="B80" s="194">
        <v>5.9</v>
      </c>
    </row>
  </sheetData>
  <pageMargins left="0.75" right="0.75" top="1" bottom="1" header="0.5" footer="0.5"/>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8AEA-FD8C-437A-8B6B-D079AA1C2AB8}">
  <dimension ref="B2:B5"/>
  <sheetViews>
    <sheetView workbookViewId="0">
      <selection activeCell="D17" sqref="D17"/>
    </sheetView>
  </sheetViews>
  <sheetFormatPr defaultRowHeight="15"/>
  <cols>
    <col min="2" max="2" width="11.5703125" customWidth="1"/>
  </cols>
  <sheetData>
    <row r="2" spans="2:2">
      <c r="B2" t="s">
        <v>661</v>
      </c>
    </row>
    <row r="3" spans="2:2">
      <c r="B3" s="325">
        <v>5.0000000000000001E-3</v>
      </c>
    </row>
    <row r="4" spans="2:2">
      <c r="B4" s="325">
        <v>6.0000000000000001E-3</v>
      </c>
    </row>
    <row r="5" spans="2:2">
      <c r="B5" s="325">
        <v>7.0000000000000001E-3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6503-878C-4268-BAD3-F708BBD78FEF}">
  <sheetPr>
    <tabColor theme="9" tint="0.79998168889431442"/>
  </sheetPr>
  <dimension ref="C1:R26"/>
  <sheetViews>
    <sheetView workbookViewId="0">
      <selection activeCell="C3" sqref="C3"/>
    </sheetView>
  </sheetViews>
  <sheetFormatPr defaultRowHeight="15"/>
  <cols>
    <col min="3" max="3" width="16" customWidth="1"/>
    <col min="4" max="10" width="15.5703125" customWidth="1"/>
    <col min="11" max="11" width="2.5703125" customWidth="1"/>
    <col min="12" max="13" width="15.5703125" customWidth="1"/>
    <col min="14" max="14" width="2.5703125" customWidth="1"/>
    <col min="15" max="18" width="15.5703125" customWidth="1"/>
  </cols>
  <sheetData>
    <row r="1" spans="3:18">
      <c r="C1" t="s">
        <v>668</v>
      </c>
    </row>
    <row r="2" spans="3:18">
      <c r="C2" t="s">
        <v>669</v>
      </c>
    </row>
    <row r="4" spans="3:18">
      <c r="C4" s="44" t="s">
        <v>641</v>
      </c>
    </row>
    <row r="5" spans="3:18" ht="14.45" customHeight="1">
      <c r="G5" s="331" t="s">
        <v>502</v>
      </c>
      <c r="H5" s="332"/>
      <c r="I5" s="332"/>
      <c r="J5" s="332"/>
      <c r="O5" s="333" t="s">
        <v>503</v>
      </c>
      <c r="P5" s="333"/>
      <c r="Q5" s="333"/>
      <c r="R5" s="333"/>
    </row>
    <row r="6" spans="3:18" ht="60">
      <c r="C6" s="369" t="s">
        <v>639</v>
      </c>
      <c r="D6" s="369" t="s">
        <v>256</v>
      </c>
      <c r="E6" s="369" t="s">
        <v>505</v>
      </c>
      <c r="F6" s="369" t="s">
        <v>602</v>
      </c>
      <c r="G6" s="369" t="s">
        <v>500</v>
      </c>
      <c r="H6" s="369" t="s">
        <v>667</v>
      </c>
      <c r="I6" s="369" t="s">
        <v>504</v>
      </c>
      <c r="J6" s="369" t="s">
        <v>663</v>
      </c>
      <c r="L6" s="369" t="s">
        <v>640</v>
      </c>
      <c r="M6" s="369" t="s">
        <v>501</v>
      </c>
      <c r="N6" s="370"/>
      <c r="O6" s="369" t="s">
        <v>500</v>
      </c>
      <c r="P6" s="369" t="s">
        <v>667</v>
      </c>
      <c r="Q6" s="369" t="s">
        <v>504</v>
      </c>
      <c r="R6" s="369" t="s">
        <v>663</v>
      </c>
    </row>
    <row r="7" spans="3:18">
      <c r="C7" s="223" t="s">
        <v>638</v>
      </c>
      <c r="D7" s="223">
        <v>2011</v>
      </c>
      <c r="E7" s="221">
        <f>'Final SID 2020 Table C1'!C46/100</f>
        <v>5.6000000000000008E-3</v>
      </c>
      <c r="F7" s="217">
        <f>'OBR EFO Mar 2022 Sup Tab 1.2'!P85*1000</f>
        <v>1675302</v>
      </c>
      <c r="G7" s="217">
        <f>'Final SID 2020 Table C1'!B46</f>
        <v>8628.6230878479964</v>
      </c>
      <c r="H7" s="217">
        <f>'Final SID 2020 Table A2'!T39</f>
        <v>3368.7910005289982</v>
      </c>
      <c r="I7" s="217"/>
      <c r="J7" s="217"/>
      <c r="L7" s="219">
        <f>'ONS (Sep 2021)'!B71/100</f>
        <v>2.1000000000000001E-2</v>
      </c>
      <c r="M7" s="220">
        <f t="shared" ref="M7:M15" si="0">M8/(1+L8)</f>
        <v>82.542993202592513</v>
      </c>
      <c r="O7" s="224">
        <f t="shared" ref="O7:O22" si="1">IF(ISBLANK(G7),"",G7*($M$17/$M7))</f>
        <v>10453.489452060467</v>
      </c>
      <c r="P7" s="224">
        <f t="shared" ref="P7:P22" si="2">IF(ISBLANK(H7),"",H7*($M$17/$M7))</f>
        <v>4081.2561670264108</v>
      </c>
      <c r="Q7" s="224" t="str">
        <f t="shared" ref="Q7:R22" si="3">IF(ISBLANK(I7),"",I7*($M$17/$M7))</f>
        <v/>
      </c>
      <c r="R7" s="224" t="str">
        <f t="shared" si="3"/>
        <v/>
      </c>
    </row>
    <row r="8" spans="3:18">
      <c r="C8" s="223" t="s">
        <v>638</v>
      </c>
      <c r="D8" s="223">
        <v>2012</v>
      </c>
      <c r="E8" s="221">
        <f>'Final SID 2020 Table C1'!C47/100</f>
        <v>5.6000000000000008E-3</v>
      </c>
      <c r="F8" s="217">
        <f>'OBR EFO Mar 2022 Sup Tab 1.2'!P86*1000</f>
        <v>1703602</v>
      </c>
      <c r="G8" s="217">
        <f>'Final SID 2020 Table C1'!B47</f>
        <v>8801.9190474258448</v>
      </c>
      <c r="H8" s="217">
        <f>'Final SID 2020 Table A2'!Z39</f>
        <v>3242.2121948514005</v>
      </c>
      <c r="I8" s="217">
        <f>'SID 2014 Table 7'!D6+'SID 2014 Table 7'!D8</f>
        <v>1134</v>
      </c>
      <c r="J8" s="217">
        <f>'SID 2014 Table 7'!D7</f>
        <v>740</v>
      </c>
      <c r="L8" s="219">
        <f>'ONS (Sep 2021)'!B72/100</f>
        <v>1.6E-2</v>
      </c>
      <c r="M8" s="220">
        <f t="shared" si="0"/>
        <v>83.863681093833989</v>
      </c>
      <c r="O8" s="224">
        <f t="shared" si="1"/>
        <v>10495.507629312731</v>
      </c>
      <c r="P8" s="224">
        <f t="shared" si="2"/>
        <v>3866.050419637234</v>
      </c>
      <c r="Q8" s="224">
        <f t="shared" si="3"/>
        <v>1352.1944007337122</v>
      </c>
      <c r="R8" s="224">
        <f t="shared" si="3"/>
        <v>882.38435321247528</v>
      </c>
    </row>
    <row r="9" spans="3:18">
      <c r="C9" s="223" t="s">
        <v>638</v>
      </c>
      <c r="D9" s="223">
        <v>2013</v>
      </c>
      <c r="E9" s="221">
        <f>'Final SID 2020 Table C1'!C48/100</f>
        <v>6.9999999999999993E-3</v>
      </c>
      <c r="F9" s="217">
        <f>'OBR EFO Mar 2022 Sup Tab 1.2'!P87*1000</f>
        <v>1756801</v>
      </c>
      <c r="G9" s="217">
        <f>'Final SID 2020 Table C1'!B48</f>
        <v>11406.860450010212</v>
      </c>
      <c r="H9" s="217">
        <f>'Final SID 2020 Table A2'!AF39</f>
        <v>4685.9954917374753</v>
      </c>
      <c r="I9" s="217">
        <f>'SID 2014 Table 7'!H7+'SID 2014 Table 7'!H9</f>
        <v>1220</v>
      </c>
      <c r="J9" s="217">
        <f>'SID 2014 Table 7'!H6</f>
        <v>1112</v>
      </c>
      <c r="L9" s="219">
        <f>'ONS (Sep 2021)'!B73/100</f>
        <v>2.2000000000000002E-2</v>
      </c>
      <c r="M9" s="220">
        <f t="shared" si="0"/>
        <v>85.708682077898345</v>
      </c>
      <c r="O9" s="224">
        <f t="shared" si="1"/>
        <v>13308.873936064983</v>
      </c>
      <c r="P9" s="224">
        <f t="shared" si="2"/>
        <v>5467.3521726521221</v>
      </c>
      <c r="Q9" s="224">
        <f t="shared" si="3"/>
        <v>1423.4263909123868</v>
      </c>
      <c r="R9" s="224">
        <f t="shared" si="3"/>
        <v>1297.4181530283392</v>
      </c>
    </row>
    <row r="10" spans="3:18">
      <c r="C10" s="223" t="s">
        <v>638</v>
      </c>
      <c r="D10" s="223">
        <v>2014</v>
      </c>
      <c r="E10" s="221">
        <f>'Final SID 2020 Table C1'!C49/100</f>
        <v>6.9999999999999993E-3</v>
      </c>
      <c r="F10" s="217">
        <f>'OBR EFO Mar 2022 Sup Tab 1.2'!P88*1000</f>
        <v>1837310</v>
      </c>
      <c r="G10" s="217">
        <f>'Final SID 2020 Table C1'!B49</f>
        <v>11700.471985525361</v>
      </c>
      <c r="H10" s="217">
        <f>'Final SID 2020 Table A2'!AL39</f>
        <v>4877.9813065740009</v>
      </c>
      <c r="I10" s="217">
        <f>SUM('Final SID 2016 Table A8'!D27:D28)/1000</f>
        <v>1143.4501552450001</v>
      </c>
      <c r="J10" s="217">
        <f>SUM('Final SID 2016 Table A8'!D44:D45)/1000</f>
        <v>1641.18</v>
      </c>
      <c r="L10" s="219">
        <f>'ONS (Sep 2021)'!B74/100</f>
        <v>1.6E-2</v>
      </c>
      <c r="M10" s="220">
        <f t="shared" si="0"/>
        <v>87.080020991144721</v>
      </c>
      <c r="O10" s="224">
        <f t="shared" si="1"/>
        <v>13436.459766948374</v>
      </c>
      <c r="P10" s="224">
        <f t="shared" si="2"/>
        <v>5601.7227040747366</v>
      </c>
      <c r="Q10" s="224">
        <f t="shared" si="3"/>
        <v>1313.1027556381491</v>
      </c>
      <c r="R10" s="224">
        <f t="shared" si="3"/>
        <v>1884.6802990170313</v>
      </c>
    </row>
    <row r="11" spans="3:18">
      <c r="C11" s="223" t="s">
        <v>638</v>
      </c>
      <c r="D11" s="223">
        <v>2015</v>
      </c>
      <c r="E11" s="221">
        <f>'Final SID 2020 Table C1'!C50/100</f>
        <v>6.9999999999999993E-3</v>
      </c>
      <c r="F11" s="217">
        <f>'OBR EFO Mar 2022 Sup Tab 1.2'!P89*1000</f>
        <v>1889065</v>
      </c>
      <c r="G11" s="217">
        <f>'Final SID 2020 Table C1'!B50</f>
        <v>12135.596438341629</v>
      </c>
      <c r="H11" s="217">
        <f>'Final SID 2020 Table A2'!AR39</f>
        <v>4473.3930761049996</v>
      </c>
      <c r="I11" s="217">
        <f>SUM('Final SID 2016 Table A8'!K27:K28)/1000</f>
        <v>1326.87543966</v>
      </c>
      <c r="J11" s="217">
        <f>SUM('Final SID 2016 Table A8'!K44:K45)/1000</f>
        <v>1195.074151</v>
      </c>
      <c r="L11" s="219">
        <f>'ONS (Sep 2021)'!B75/100</f>
        <v>5.0000000000000001E-3</v>
      </c>
      <c r="M11" s="220">
        <f t="shared" si="0"/>
        <v>87.51542109610044</v>
      </c>
      <c r="O11" s="224">
        <f t="shared" si="1"/>
        <v>13866.809170712397</v>
      </c>
      <c r="P11" s="224">
        <f t="shared" si="2"/>
        <v>5111.5483649364824</v>
      </c>
      <c r="Q11" s="224">
        <f t="shared" si="3"/>
        <v>1516.1618638650687</v>
      </c>
      <c r="R11" s="224">
        <f t="shared" si="3"/>
        <v>1365.5583622087499</v>
      </c>
    </row>
    <row r="12" spans="3:18">
      <c r="C12" s="223" t="s">
        <v>638</v>
      </c>
      <c r="D12" s="223">
        <v>2016</v>
      </c>
      <c r="E12" s="221">
        <f>'Final SID 2020 Table C1'!C51/100</f>
        <v>7.0011385248173966E-3</v>
      </c>
      <c r="F12" s="217">
        <f>'OBR EFO Mar 2022 Sup Tab 1.2'!P90*1000</f>
        <v>1966100</v>
      </c>
      <c r="G12" s="217">
        <f>'Final SID 2020 Table C1'!B51</f>
        <v>13377.131388476799</v>
      </c>
      <c r="H12" s="217">
        <f>'Final SID 2020 Table A2'!AX39</f>
        <v>4842.9728011223997</v>
      </c>
      <c r="I12" s="217">
        <f>SUM('Final SID 2017 Table A8'!N28:N29)/1000</f>
        <v>1503.2225082200002</v>
      </c>
      <c r="J12" s="217">
        <f>SUM('Final SID 2017 Table A8'!N46:N47)/1000</f>
        <v>1145.0758489999998</v>
      </c>
      <c r="L12" s="219">
        <f>'ONS (Sep 2021)'!B76/100</f>
        <v>1.9E-2</v>
      </c>
      <c r="M12" s="220">
        <f t="shared" si="0"/>
        <v>89.178214096926339</v>
      </c>
      <c r="O12" s="224">
        <f t="shared" si="1"/>
        <v>15000.447725873288</v>
      </c>
      <c r="P12" s="224">
        <f t="shared" si="2"/>
        <v>5430.6680730998396</v>
      </c>
      <c r="Q12" s="224">
        <f t="shared" si="3"/>
        <v>1685.638721791594</v>
      </c>
      <c r="R12" s="224">
        <f t="shared" si="3"/>
        <v>1284.0309268308913</v>
      </c>
    </row>
    <row r="13" spans="3:18">
      <c r="C13" s="223" t="s">
        <v>638</v>
      </c>
      <c r="D13" s="223">
        <v>2017</v>
      </c>
      <c r="E13" s="221">
        <f>'Final SID 2020 Table C1'!C52/100</f>
        <v>6.9848709413309895E-3</v>
      </c>
      <c r="F13" s="217">
        <f>'OBR EFO Mar 2022 Sup Tab 1.2'!P91*1000</f>
        <v>2069946</v>
      </c>
      <c r="G13" s="217">
        <f>'Final SID 2020 Table C1'!B52</f>
        <v>14051.2832660311</v>
      </c>
      <c r="H13" s="217">
        <f>'Final SID 2020 Table A2'!BD39</f>
        <v>5256.166573474</v>
      </c>
      <c r="I13" s="217">
        <f>SUM('Final SID 2018 Table A8'!D26:D27)/1000</f>
        <v>1354.0477741999998</v>
      </c>
      <c r="J13" s="217">
        <f>SUM('Final SID 2018 Table A8'!D46:D47)/1000</f>
        <v>1330.41</v>
      </c>
      <c r="L13" s="219">
        <f>'ONS (Sep 2021)'!B77/100</f>
        <v>1.8000000000000002E-2</v>
      </c>
      <c r="M13" s="220">
        <f t="shared" si="0"/>
        <v>90.783421950671013</v>
      </c>
      <c r="O13" s="224">
        <f t="shared" si="1"/>
        <v>15477.807472014158</v>
      </c>
      <c r="P13" s="224">
        <f t="shared" si="2"/>
        <v>5789.7867920533363</v>
      </c>
      <c r="Q13" s="224">
        <f t="shared" si="3"/>
        <v>1491.5143592359282</v>
      </c>
      <c r="R13" s="224">
        <f t="shared" si="3"/>
        <v>1465.4768143933866</v>
      </c>
    </row>
    <row r="14" spans="3:18">
      <c r="C14" s="223" t="s">
        <v>638</v>
      </c>
      <c r="D14" s="223">
        <v>2018</v>
      </c>
      <c r="E14" s="221">
        <f>'Final SID 2020 Table C1'!C53/100</f>
        <v>6.9543573682467798E-3</v>
      </c>
      <c r="F14" s="217">
        <f>'OBR EFO Mar 2022 Sup Tab 1.2'!P92*1000</f>
        <v>2143850</v>
      </c>
      <c r="G14" s="217">
        <f>'Final SID 2020 Table C1'!B53</f>
        <v>14542.075879449299</v>
      </c>
      <c r="H14" s="217">
        <f>'Final SID 2020 Table A2'!BJ39</f>
        <v>5312.9770832578997</v>
      </c>
      <c r="I14" s="217">
        <f>SUM('Final SID 2018 Table A8'!N26:N27)/1000</f>
        <v>1385.5601755719451</v>
      </c>
      <c r="J14" s="217">
        <f>SUM('Final SID 2018 Table A8'!N46:N47)/1000</f>
        <v>1930.58</v>
      </c>
      <c r="L14" s="219">
        <f>'ONS (Sep 2021)'!B78/100</f>
        <v>0.02</v>
      </c>
      <c r="M14" s="220">
        <f t="shared" si="0"/>
        <v>92.599090389684434</v>
      </c>
      <c r="O14" s="224">
        <f t="shared" si="1"/>
        <v>15704.339878774112</v>
      </c>
      <c r="P14" s="224">
        <f t="shared" si="2"/>
        <v>5737.612606019472</v>
      </c>
      <c r="Q14" s="224">
        <f t="shared" si="3"/>
        <v>1496.2999849578403</v>
      </c>
      <c r="R14" s="224">
        <f t="shared" si="3"/>
        <v>2084.8800910198433</v>
      </c>
    </row>
    <row r="15" spans="3:18">
      <c r="C15" s="223" t="s">
        <v>638</v>
      </c>
      <c r="D15" s="223">
        <v>2019</v>
      </c>
      <c r="E15" s="221">
        <f>'Final SID 2020 Table C1'!C54/100</f>
        <v>7.0332353220489098E-3</v>
      </c>
      <c r="F15" s="217">
        <f>'OBR EFO Mar 2022 Sup Tab 1.2'!P93*1000</f>
        <v>2242225</v>
      </c>
      <c r="G15" s="217">
        <f>'Final SID 2020 Table C1'!B54</f>
        <v>15176.4980420355</v>
      </c>
      <c r="H15" s="217">
        <f>'Final SID 2020 Table A2'!BP39</f>
        <v>4772.3167523809998</v>
      </c>
      <c r="I15" s="217">
        <f>SUM('Final SID 2020 Table A8'!G26:G27)/1000</f>
        <v>1831.8719292000001</v>
      </c>
      <c r="J15" s="217">
        <f>SUM('Final SID 2020 Table A8'!G45:G46)/1000</f>
        <v>890.58</v>
      </c>
      <c r="L15" s="219">
        <f>'ONS (Sep 2021)'!B79/100</f>
        <v>0.02</v>
      </c>
      <c r="M15" s="220">
        <f t="shared" si="0"/>
        <v>94.451072197478126</v>
      </c>
      <c r="O15" s="224">
        <f t="shared" si="1"/>
        <v>16068.105622246941</v>
      </c>
      <c r="P15" s="224">
        <f t="shared" si="2"/>
        <v>5052.6866888319164</v>
      </c>
      <c r="Q15" s="224">
        <f t="shared" si="3"/>
        <v>1939.4929952408859</v>
      </c>
      <c r="R15" s="224">
        <f t="shared" si="3"/>
        <v>942.90088961401841</v>
      </c>
    </row>
    <row r="16" spans="3:18">
      <c r="C16" s="223" t="s">
        <v>638</v>
      </c>
      <c r="D16" s="223">
        <v>2020</v>
      </c>
      <c r="E16" s="221">
        <f>'Final SID 2020 Table C1'!C55/100</f>
        <v>6.9814288910909298E-3</v>
      </c>
      <c r="F16" s="217">
        <f>'OBR EFO Mar 2022 Sup Tab 1.2'!P94*1000</f>
        <v>2121181</v>
      </c>
      <c r="G16" s="217">
        <f>'Final SID 2020 Table C1'!B55</f>
        <v>14478.645748655699</v>
      </c>
      <c r="H16" s="217">
        <f>'Final SID 2020 Table A2'!BV39</f>
        <v>4945.3940906636399</v>
      </c>
      <c r="I16" s="217">
        <f>SUM('Final SID 2020 Table A8'!R26:R27)/1000</f>
        <v>1516.50261849</v>
      </c>
      <c r="J16" s="217">
        <f>SUM('Final SID 2020 Table A8'!R45:R46)/1000</f>
        <v>919.51</v>
      </c>
      <c r="L16" s="219">
        <f>'ONS (Sep 2021)'!B80/100</f>
        <v>5.9000000000000004E-2</v>
      </c>
      <c r="M16" s="220">
        <f>M17/(1+L17)</f>
        <v>100.02368545712933</v>
      </c>
      <c r="O16" s="224">
        <f t="shared" si="1"/>
        <v>14475.217227284953</v>
      </c>
      <c r="P16" s="224">
        <f t="shared" si="2"/>
        <v>4944.2230288377659</v>
      </c>
      <c r="Q16" s="224">
        <f t="shared" si="3"/>
        <v>1516.1435129682168</v>
      </c>
      <c r="R16" s="224">
        <f t="shared" si="3"/>
        <v>919.29226142552682</v>
      </c>
    </row>
    <row r="17" spans="3:18">
      <c r="C17" s="223" t="s">
        <v>638</v>
      </c>
      <c r="D17" s="223">
        <v>2021</v>
      </c>
      <c r="E17" s="221">
        <f>'Provisional SID 2021 Table 1'!F4/100</f>
        <v>4.9873130279415806E-3</v>
      </c>
      <c r="F17" s="217">
        <f>'OBR EFO Mar 2022 Sup Tab 1.2'!P95*1000</f>
        <v>2298174.0430000001</v>
      </c>
      <c r="G17" s="217">
        <f>'Provisional SID 2021 Table 2'!D10</f>
        <v>11496.464727855311</v>
      </c>
      <c r="H17" s="217">
        <f>'Provisional SID 2021 Table 2'!D8</f>
        <v>4410.6854066796859</v>
      </c>
      <c r="I17" s="217">
        <f>'UK Multi-Core ODA to EU'!C4</f>
        <v>1450</v>
      </c>
      <c r="J17" s="217">
        <f>(438391000/1000000)</f>
        <v>438.39100000000002</v>
      </c>
      <c r="L17" s="219">
        <f>'OBR EFO Mar 2022 Ch.2 Chart 2.8'!C31</f>
        <v>-2.3679848448976415E-4</v>
      </c>
      <c r="M17" s="222">
        <v>100</v>
      </c>
      <c r="O17" s="224">
        <f t="shared" si="1"/>
        <v>11496.464727855311</v>
      </c>
      <c r="P17" s="224">
        <f t="shared" si="2"/>
        <v>4410.6854066796859</v>
      </c>
      <c r="Q17" s="224">
        <f t="shared" si="3"/>
        <v>1450</v>
      </c>
      <c r="R17" s="224">
        <f t="shared" si="3"/>
        <v>438.39100000000002</v>
      </c>
    </row>
    <row r="18" spans="3:18">
      <c r="C18" s="316" t="s">
        <v>637</v>
      </c>
      <c r="D18" s="316">
        <v>2022</v>
      </c>
      <c r="E18" s="326">
        <v>5.0000000000000001E-3</v>
      </c>
      <c r="F18" s="317">
        <f>'OBR EFO Mar 2022 Sup Tab 1.2'!P96*1000</f>
        <v>2438687.7089999998</v>
      </c>
      <c r="G18" s="317">
        <f>E18*F18</f>
        <v>12193.438544999999</v>
      </c>
      <c r="H18" s="317"/>
      <c r="I18" s="317">
        <f>'UK Multi-Core ODA to EU'!C5</f>
        <v>825</v>
      </c>
      <c r="J18" s="317">
        <f>(1020666666/1000000)+(1414*(1/3))</f>
        <v>1491.9999993333333</v>
      </c>
      <c r="L18" s="318">
        <f>'OBR EFO Mar 2022 Ch.2 Chart 2.8'!C32</f>
        <v>2.8492930312000952E-2</v>
      </c>
      <c r="M18" s="319">
        <f>M17*(1+L18)</f>
        <v>102.84929303120009</v>
      </c>
      <c r="O18" s="320">
        <f t="shared" si="1"/>
        <v>11855.636714295188</v>
      </c>
      <c r="P18" s="320" t="str">
        <f t="shared" si="2"/>
        <v/>
      </c>
      <c r="Q18" s="320">
        <f t="shared" si="3"/>
        <v>802.1445512024377</v>
      </c>
      <c r="R18" s="224">
        <f t="shared" si="3"/>
        <v>1450.6662664960897</v>
      </c>
    </row>
    <row r="19" spans="3:18">
      <c r="C19" s="316" t="s">
        <v>637</v>
      </c>
      <c r="D19" s="316">
        <v>2023</v>
      </c>
      <c r="E19" s="326">
        <v>5.0000000000000001E-3</v>
      </c>
      <c r="F19" s="317">
        <f>'OBR EFO Mar 2022 Sup Tab 1.2'!P97*1000</f>
        <v>2562650.9619999998</v>
      </c>
      <c r="G19" s="317">
        <f t="shared" ref="G19:G22" si="4">E19*F19</f>
        <v>12813.254809999999</v>
      </c>
      <c r="H19" s="317"/>
      <c r="I19" s="317">
        <f>'UK Multi-Core ODA to EU'!C6</f>
        <v>800</v>
      </c>
      <c r="J19" s="317">
        <f>(607942333/1000000)+(1414*(1/3))</f>
        <v>1079.2756663333332</v>
      </c>
      <c r="L19" s="318">
        <f>'OBR EFO Mar 2022 Ch.2 Chart 2.8'!C33</f>
        <v>3.143440902459993E-2</v>
      </c>
      <c r="M19" s="319">
        <f t="shared" ref="M19:M22" si="5">M18*(1+L19)</f>
        <v>106.08229977623377</v>
      </c>
      <c r="O19" s="320">
        <f t="shared" si="1"/>
        <v>12078.598255343089</v>
      </c>
      <c r="P19" s="320" t="str">
        <f t="shared" si="2"/>
        <v/>
      </c>
      <c r="Q19" s="320">
        <f t="shared" si="3"/>
        <v>754.13146367253682</v>
      </c>
      <c r="R19" s="224">
        <f t="shared" si="3"/>
        <v>1017.3946724476364</v>
      </c>
    </row>
    <row r="20" spans="3:18">
      <c r="C20" s="316" t="s">
        <v>637</v>
      </c>
      <c r="D20" s="316">
        <v>2024</v>
      </c>
      <c r="E20" s="326">
        <v>5.0000000000000001E-3</v>
      </c>
      <c r="F20" s="317">
        <f>'OBR EFO Mar 2022 Sup Tab 1.2'!P98*1000</f>
        <v>2665013.8049999997</v>
      </c>
      <c r="G20" s="317">
        <f t="shared" si="4"/>
        <v>13325.069024999999</v>
      </c>
      <c r="H20" s="317"/>
      <c r="I20" s="317">
        <f>'UK Multi-Core ODA to EU'!C7</f>
        <v>525</v>
      </c>
      <c r="J20" s="317">
        <f>1414*(1/3)</f>
        <v>471.33333333333331</v>
      </c>
      <c r="L20" s="318">
        <f>'OBR EFO Mar 2022 Ch.2 Chart 2.8'!C34</f>
        <v>1.8594732384912049E-2</v>
      </c>
      <c r="M20" s="319">
        <f t="shared" si="5"/>
        <v>108.05487175134886</v>
      </c>
      <c r="O20" s="320">
        <f t="shared" si="1"/>
        <v>12331.761455108721</v>
      </c>
      <c r="P20" s="320" t="str">
        <f t="shared" si="2"/>
        <v/>
      </c>
      <c r="Q20" s="320">
        <f t="shared" si="3"/>
        <v>485.86425719712764</v>
      </c>
      <c r="R20" s="224">
        <f t="shared" si="3"/>
        <v>436.19813312808787</v>
      </c>
    </row>
    <row r="21" spans="3:18">
      <c r="C21" s="316" t="s">
        <v>637</v>
      </c>
      <c r="D21" s="316">
        <v>2025</v>
      </c>
      <c r="E21" s="326">
        <v>5.0000000000000001E-3</v>
      </c>
      <c r="F21" s="317">
        <f>'OBR EFO Mar 2022 Sup Tab 1.2'!P99*1000</f>
        <v>2763321.213</v>
      </c>
      <c r="G21" s="317">
        <f t="shared" si="4"/>
        <v>13816.606065</v>
      </c>
      <c r="H21" s="317">
        <f>0.25*G21</f>
        <v>3454.15151625</v>
      </c>
      <c r="I21" s="317">
        <f>'UK Multi-Core ODA to EU'!C8</f>
        <v>325</v>
      </c>
      <c r="J21" s="317"/>
      <c r="L21" s="318">
        <f>'OBR EFO Mar 2022 Ch.2 Chart 2.8'!C35</f>
        <v>1.892198034308179E-2</v>
      </c>
      <c r="M21" s="319">
        <f t="shared" si="5"/>
        <v>110.0994839106021</v>
      </c>
      <c r="O21" s="320">
        <f t="shared" si="1"/>
        <v>12549.201480561636</v>
      </c>
      <c r="P21" s="320">
        <f t="shared" si="2"/>
        <v>3137.3003701404091</v>
      </c>
      <c r="Q21" s="320">
        <f t="shared" si="3"/>
        <v>295.18757804885939</v>
      </c>
      <c r="R21" s="224" t="str">
        <f t="shared" si="3"/>
        <v/>
      </c>
    </row>
    <row r="22" spans="3:18">
      <c r="C22" s="316" t="s">
        <v>637</v>
      </c>
      <c r="D22" s="316">
        <v>2026</v>
      </c>
      <c r="E22" s="326">
        <v>5.0000000000000001E-3</v>
      </c>
      <c r="F22" s="317">
        <f>'OBR EFO Mar 2022 Sup Tab 1.2'!P100*1000</f>
        <v>2864510.7769999998</v>
      </c>
      <c r="G22" s="317">
        <f t="shared" si="4"/>
        <v>14322.553884999999</v>
      </c>
      <c r="H22" s="317"/>
      <c r="I22" s="317">
        <f>'UK Multi-Core ODA to EU'!C9</f>
        <v>175</v>
      </c>
      <c r="J22" s="317"/>
      <c r="L22" s="318">
        <f>'OBR EFO Mar 2022 Ch.2 Chart 2.8'!C36</f>
        <v>2.0003592159356653E-2</v>
      </c>
      <c r="M22" s="319">
        <f t="shared" si="5"/>
        <v>112.30186908370544</v>
      </c>
      <c r="O22" s="320">
        <f t="shared" si="1"/>
        <v>12753.620221872286</v>
      </c>
      <c r="P22" s="320" t="str">
        <f t="shared" si="2"/>
        <v/>
      </c>
      <c r="Q22" s="320">
        <f t="shared" si="3"/>
        <v>155.8299976909216</v>
      </c>
      <c r="R22" s="224" t="str">
        <f t="shared" si="3"/>
        <v/>
      </c>
    </row>
    <row r="24" spans="3:18">
      <c r="E24" s="327"/>
      <c r="F24" s="328" t="s">
        <v>662</v>
      </c>
      <c r="J24" t="s">
        <v>666</v>
      </c>
    </row>
    <row r="25" spans="3:18">
      <c r="J25" t="s">
        <v>664</v>
      </c>
    </row>
    <row r="26" spans="3:18">
      <c r="J26" t="s">
        <v>665</v>
      </c>
    </row>
  </sheetData>
  <mergeCells count="2">
    <mergeCell ref="G5:J5"/>
    <mergeCell ref="O5:R5"/>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promptTitle="ODA (%GNI)" xr:uid="{BA791F91-D7FD-48D6-81AF-ED5485B8ACC4}">
          <x14:formula1>
            <xm:f>'ODA %GNI List'!$B$3:$B$5</xm:f>
          </x14:formula1>
          <xm:sqref>E18:E22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C6BE-78CA-4F76-9EB9-9077747CCC98}">
  <dimension ref="A1:N14"/>
  <sheetViews>
    <sheetView workbookViewId="0">
      <selection activeCell="C17" sqref="C17"/>
    </sheetView>
  </sheetViews>
  <sheetFormatPr defaultColWidth="8.85546875" defaultRowHeight="15"/>
  <cols>
    <col min="1" max="6" width="15.85546875" style="297" customWidth="1"/>
    <col min="7" max="7" width="8.85546875" style="297" customWidth="1"/>
    <col min="8" max="16384" width="8.85546875" style="297"/>
  </cols>
  <sheetData>
    <row r="1" spans="1:14" ht="19.5">
      <c r="A1" s="294" t="s">
        <v>627</v>
      </c>
      <c r="B1" s="295"/>
      <c r="C1" s="295"/>
      <c r="D1" s="296"/>
      <c r="E1" s="296"/>
      <c r="F1" s="296"/>
    </row>
    <row r="2" spans="1:14" ht="15.75">
      <c r="A2" s="298" t="s">
        <v>628</v>
      </c>
      <c r="B2" s="295"/>
      <c r="C2" s="295"/>
      <c r="D2" s="296"/>
      <c r="E2" s="296"/>
      <c r="F2" s="296"/>
    </row>
    <row r="3" spans="1:14" ht="51">
      <c r="A3" s="299" t="s">
        <v>629</v>
      </c>
      <c r="B3" s="299" t="s">
        <v>630</v>
      </c>
      <c r="C3" s="299" t="s">
        <v>631</v>
      </c>
      <c r="D3" s="299" t="s">
        <v>632</v>
      </c>
      <c r="E3" s="299" t="s">
        <v>633</v>
      </c>
      <c r="F3" s="299" t="s">
        <v>634</v>
      </c>
    </row>
    <row r="4" spans="1:14">
      <c r="A4" s="300">
        <v>2073880</v>
      </c>
      <c r="B4" s="300">
        <v>14478.645748655657</v>
      </c>
      <c r="C4" s="301">
        <v>0.69814288910909295</v>
      </c>
      <c r="D4" s="300">
        <v>2305142</v>
      </c>
      <c r="E4" s="300">
        <v>11496.4647278553</v>
      </c>
      <c r="F4" s="301">
        <v>0.49873130279415806</v>
      </c>
      <c r="I4" s="302"/>
      <c r="J4" s="302"/>
      <c r="K4" s="302"/>
      <c r="L4" s="303"/>
      <c r="M4" s="303"/>
      <c r="N4" s="303"/>
    </row>
    <row r="5" spans="1:14">
      <c r="A5" s="304" t="s">
        <v>635</v>
      </c>
      <c r="B5" s="305"/>
      <c r="C5" s="306"/>
      <c r="D5" s="305"/>
      <c r="E5" s="305"/>
      <c r="F5" s="307"/>
      <c r="I5" s="302"/>
      <c r="J5" s="302"/>
      <c r="K5" s="302"/>
      <c r="L5" s="303"/>
      <c r="M5" s="303"/>
      <c r="N5" s="303"/>
    </row>
    <row r="6" spans="1:14">
      <c r="A6" s="308" t="s">
        <v>636</v>
      </c>
      <c r="B6" s="305"/>
      <c r="C6" s="307"/>
      <c r="D6" s="305"/>
      <c r="E6" s="305"/>
      <c r="F6" s="307"/>
      <c r="I6" s="302"/>
      <c r="J6" s="302"/>
      <c r="K6" s="302"/>
      <c r="L6" s="303"/>
      <c r="M6" s="303"/>
      <c r="N6" s="303"/>
    </row>
    <row r="7" spans="1:14">
      <c r="A7" s="309" t="s">
        <v>123</v>
      </c>
      <c r="B7" s="305"/>
      <c r="C7" s="310"/>
      <c r="D7" s="305"/>
      <c r="E7" s="311"/>
      <c r="F7" s="307"/>
      <c r="I7" s="302"/>
      <c r="J7" s="302"/>
      <c r="K7" s="302"/>
      <c r="L7" s="303"/>
      <c r="M7" s="303"/>
      <c r="N7" s="303"/>
    </row>
    <row r="8" spans="1:14" ht="15.75">
      <c r="A8" s="140" t="s">
        <v>124</v>
      </c>
      <c r="B8" s="296"/>
      <c r="C8" s="296"/>
      <c r="D8" s="296"/>
      <c r="E8" s="296"/>
      <c r="F8" s="312"/>
    </row>
    <row r="9" spans="1:14" ht="15.75">
      <c r="A9" s="140" t="s">
        <v>125</v>
      </c>
      <c r="B9" s="296"/>
      <c r="C9" s="296"/>
      <c r="D9" s="296"/>
      <c r="E9" s="296"/>
      <c r="F9" s="312"/>
    </row>
    <row r="10" spans="1:14" ht="15.75">
      <c r="A10" s="313" t="s">
        <v>126</v>
      </c>
      <c r="B10" s="296"/>
      <c r="C10" s="296"/>
      <c r="D10" s="296"/>
      <c r="E10" s="296"/>
      <c r="F10" s="314"/>
    </row>
    <row r="11" spans="1:14" ht="15.75">
      <c r="A11" s="140"/>
      <c r="B11" s="296"/>
      <c r="C11" s="296"/>
      <c r="D11" s="296"/>
      <c r="E11" s="296"/>
      <c r="F11" s="296"/>
    </row>
    <row r="12" spans="1:14">
      <c r="A12" s="315"/>
    </row>
    <row r="13" spans="1:14">
      <c r="A13" s="308"/>
    </row>
    <row r="14" spans="1:14">
      <c r="A14" s="309"/>
    </row>
  </sheetData>
  <hyperlinks>
    <hyperlink ref="A5" r:id="rId1" xr:uid="{28936846-3F6F-49A4-8A3D-20C8E8E0B903}"/>
    <hyperlink ref="A10" r:id="rId2" xr:uid="{269290ED-8BA0-4D63-964F-0BEBA3FA4E58}"/>
  </hyperlinks>
  <pageMargins left="0.70866141732283516" right="0.70866141732283516" top="0.74803149606299213" bottom="0.74803149606299213" header="0.31496062992126012" footer="0.31496062992126012"/>
  <pageSetup paperSize="0" scale="106" fitToWidth="0" fitToHeight="0" orientation="landscape" horizontalDpi="0" verticalDpi="0" copies="0"/>
  <headerFooter>
    <oddHeader>&amp;L&amp;10OFFICIAL&amp;1#</oddHeader>
  </headerFooter>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DA95A-9CC4-41AB-9C37-33B42F477833}">
  <dimension ref="A1:N18"/>
  <sheetViews>
    <sheetView showGridLines="0" zoomScaleNormal="100" zoomScaleSheetLayoutView="80" workbookViewId="0">
      <selection activeCell="B16" sqref="B16"/>
    </sheetView>
  </sheetViews>
  <sheetFormatPr defaultColWidth="10.42578125" defaultRowHeight="15"/>
  <cols>
    <col min="1" max="1" width="34.42578125" style="149" customWidth="1"/>
    <col min="2" max="3" width="14.5703125" style="149" customWidth="1"/>
    <col min="4" max="4" width="17.85546875" style="149" customWidth="1"/>
    <col min="5" max="7" width="14.5703125" style="149" customWidth="1"/>
    <col min="8" max="8" width="22" style="149" bestFit="1" customWidth="1"/>
    <col min="9" max="16384" width="10.42578125" style="149"/>
  </cols>
  <sheetData>
    <row r="1" spans="1:14" ht="19.5">
      <c r="A1" s="145" t="s">
        <v>387</v>
      </c>
      <c r="B1" s="146"/>
      <c r="C1" s="146"/>
      <c r="D1" s="147"/>
      <c r="E1" s="147"/>
      <c r="F1" s="147"/>
      <c r="G1" s="148"/>
    </row>
    <row r="2" spans="1:14" ht="13.5" customHeight="1">
      <c r="A2" s="84" t="s">
        <v>260</v>
      </c>
      <c r="B2" s="146"/>
      <c r="C2" s="146"/>
      <c r="D2" s="147"/>
      <c r="E2" s="147"/>
      <c r="F2" s="147"/>
      <c r="G2" s="148"/>
    </row>
    <row r="3" spans="1:14" ht="39" thickBot="1">
      <c r="A3" s="150" t="s">
        <v>388</v>
      </c>
      <c r="B3" s="151" t="s">
        <v>389</v>
      </c>
      <c r="C3" s="151" t="s">
        <v>390</v>
      </c>
      <c r="D3" s="152" t="s">
        <v>391</v>
      </c>
      <c r="E3" s="152" t="s">
        <v>392</v>
      </c>
      <c r="F3" s="153" t="s">
        <v>393</v>
      </c>
      <c r="G3" s="153" t="s">
        <v>394</v>
      </c>
    </row>
    <row r="4" spans="1:14">
      <c r="A4" s="154"/>
      <c r="B4" s="155"/>
      <c r="C4" s="155"/>
      <c r="D4" s="155"/>
      <c r="E4" s="155"/>
      <c r="F4" s="156"/>
      <c r="G4" s="155"/>
      <c r="H4" s="157"/>
      <c r="I4" s="157"/>
    </row>
    <row r="5" spans="1:14">
      <c r="A5" s="158" t="s">
        <v>395</v>
      </c>
      <c r="B5" s="159">
        <v>9533.2516579920157</v>
      </c>
      <c r="C5" s="160">
        <v>0.65843531387485921</v>
      </c>
      <c r="D5" s="159">
        <v>7085.7793211756207</v>
      </c>
      <c r="E5" s="160">
        <v>0.61634419701277054</v>
      </c>
      <c r="F5" s="159">
        <v>-2447.4723368158188</v>
      </c>
      <c r="G5" s="160">
        <v>-0.25673006699284773</v>
      </c>
      <c r="H5" s="157"/>
      <c r="I5" s="157"/>
    </row>
    <row r="6" spans="1:14">
      <c r="A6" s="161" t="s">
        <v>396</v>
      </c>
      <c r="B6" s="162">
        <v>1531.0090000117</v>
      </c>
      <c r="C6" s="163">
        <v>0.10574255538747923</v>
      </c>
      <c r="D6" s="162">
        <v>743.66749601699996</v>
      </c>
      <c r="E6" s="163">
        <v>6.4686624420734654E-2</v>
      </c>
      <c r="F6" s="162">
        <v>-787.34150399469991</v>
      </c>
      <c r="G6" s="163">
        <v>-0.51426314540847451</v>
      </c>
      <c r="J6" s="164"/>
      <c r="K6" s="164"/>
    </row>
    <row r="7" spans="1:14">
      <c r="A7" s="165"/>
      <c r="B7" s="159"/>
      <c r="C7" s="160"/>
      <c r="D7" s="166"/>
      <c r="E7" s="160"/>
      <c r="F7" s="167"/>
      <c r="G7" s="160"/>
      <c r="H7" s="168"/>
      <c r="J7" s="164"/>
      <c r="K7" s="164"/>
    </row>
    <row r="8" spans="1:14">
      <c r="A8" s="158" t="s">
        <v>397</v>
      </c>
      <c r="B8" s="159">
        <v>4945.3940906636408</v>
      </c>
      <c r="C8" s="160">
        <v>0.34156468612514357</v>
      </c>
      <c r="D8" s="159">
        <v>4410.6854066796859</v>
      </c>
      <c r="E8" s="160">
        <v>0.38365580298722912</v>
      </c>
      <c r="F8" s="159">
        <v>-534.70868397311494</v>
      </c>
      <c r="G8" s="160">
        <v>-0.10812256296899739</v>
      </c>
      <c r="K8" s="169"/>
      <c r="L8" s="164"/>
      <c r="M8" s="164"/>
      <c r="N8" s="169"/>
    </row>
    <row r="9" spans="1:14">
      <c r="A9" s="165"/>
      <c r="B9" s="159"/>
      <c r="C9" s="160"/>
      <c r="D9" s="166"/>
      <c r="E9" s="160"/>
      <c r="F9" s="156"/>
      <c r="G9" s="160"/>
      <c r="L9" s="164"/>
      <c r="M9" s="164"/>
    </row>
    <row r="10" spans="1:14">
      <c r="A10" s="158" t="s">
        <v>398</v>
      </c>
      <c r="B10" s="159">
        <v>14478.645748655657</v>
      </c>
      <c r="C10" s="160">
        <v>1</v>
      </c>
      <c r="D10" s="159">
        <v>11496.464727855311</v>
      </c>
      <c r="E10" s="160">
        <v>1</v>
      </c>
      <c r="F10" s="159">
        <v>-2982.1810207888889</v>
      </c>
      <c r="G10" s="160">
        <v>-0.20597099152509787</v>
      </c>
      <c r="L10" s="164"/>
      <c r="M10" s="164"/>
    </row>
    <row r="11" spans="1:14" ht="15.75">
      <c r="A11" s="75" t="s">
        <v>114</v>
      </c>
      <c r="B11" s="148"/>
      <c r="C11" s="148"/>
      <c r="D11" s="148"/>
      <c r="E11" s="148"/>
      <c r="F11" s="148"/>
      <c r="G11" s="170"/>
      <c r="L11" s="164"/>
      <c r="M11" s="164"/>
    </row>
    <row r="12" spans="1:14" ht="15.75">
      <c r="A12" s="84" t="s">
        <v>121</v>
      </c>
      <c r="B12" s="148"/>
      <c r="C12" s="148"/>
      <c r="D12" s="171"/>
      <c r="E12" s="148"/>
      <c r="F12" s="172"/>
    </row>
    <row r="13" spans="1:14" ht="15.75">
      <c r="A13" s="84" t="s">
        <v>399</v>
      </c>
      <c r="B13" s="148"/>
      <c r="C13" s="148"/>
      <c r="D13" s="171"/>
      <c r="E13" s="148"/>
      <c r="F13" s="172"/>
    </row>
    <row r="14" spans="1:14" ht="15.75">
      <c r="A14" s="84" t="s">
        <v>123</v>
      </c>
      <c r="B14" s="148"/>
      <c r="C14" s="148"/>
      <c r="D14" s="173"/>
      <c r="E14" s="172"/>
      <c r="G14" s="148"/>
    </row>
    <row r="15" spans="1:14" ht="15.75">
      <c r="A15" s="74" t="s">
        <v>124</v>
      </c>
      <c r="B15" s="148"/>
      <c r="C15" s="148"/>
      <c r="D15" s="148"/>
      <c r="E15" s="148"/>
      <c r="F15" s="148"/>
      <c r="G15" s="148"/>
    </row>
    <row r="16" spans="1:14" ht="15.75">
      <c r="A16" s="74" t="s">
        <v>125</v>
      </c>
      <c r="B16" s="148"/>
      <c r="C16" s="148"/>
      <c r="D16" s="148"/>
      <c r="E16" s="148"/>
      <c r="F16" s="174"/>
      <c r="G16" s="148"/>
    </row>
    <row r="17" spans="1:6" ht="15.75">
      <c r="A17" s="175" t="s">
        <v>126</v>
      </c>
      <c r="B17" s="148"/>
      <c r="C17" s="148"/>
      <c r="D17" s="176"/>
      <c r="E17" s="177"/>
      <c r="F17" s="148"/>
    </row>
    <row r="18" spans="1:6">
      <c r="A18" s="178"/>
      <c r="D18" s="164"/>
    </row>
  </sheetData>
  <hyperlinks>
    <hyperlink ref="A17" r:id="rId1" xr:uid="{F186ECCC-DD69-478F-98D5-4ADCE6519402}"/>
  </hyperlinks>
  <pageMargins left="0.70866141732283472" right="0.70866141732283472" top="0.74803149606299213" bottom="0.74803149606299213" header="0.31496062992125984" footer="0.31496062992125984"/>
  <pageSetup paperSize="9" orientation="landscape" r:id="rId2"/>
  <headerFooter>
    <oddHeader>&amp;L&amp;"Calibri"&amp;10&amp;K000000OFFICIAL&amp;1#</oddHeader>
  </headerFooter>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B9372-7241-4317-AF26-0FA9FCDF5821}">
  <dimension ref="A1:C62"/>
  <sheetViews>
    <sheetView showGridLines="0" topLeftCell="A37" zoomScaleNormal="100" workbookViewId="0">
      <selection activeCell="G51" sqref="G51"/>
    </sheetView>
  </sheetViews>
  <sheetFormatPr defaultColWidth="9.42578125" defaultRowHeight="15"/>
  <cols>
    <col min="1" max="1" width="15.5703125" customWidth="1"/>
    <col min="2" max="2" width="12.5703125" customWidth="1"/>
    <col min="3" max="3" width="22.140625" customWidth="1"/>
  </cols>
  <sheetData>
    <row r="1" spans="1:3" ht="19.5">
      <c r="A1" s="195" t="s">
        <v>493</v>
      </c>
    </row>
    <row r="2" spans="1:3" s="196" customFormat="1" ht="13.35" customHeight="1">
      <c r="A2" s="84" t="s">
        <v>260</v>
      </c>
      <c r="B2" s="84"/>
    </row>
    <row r="3" spans="1:3" s="198" customFormat="1" ht="30" customHeight="1">
      <c r="A3" s="197" t="s">
        <v>2</v>
      </c>
    </row>
    <row r="4" spans="1:3" ht="47.1" customHeight="1">
      <c r="A4" s="199" t="s">
        <v>256</v>
      </c>
      <c r="B4" s="200" t="s">
        <v>494</v>
      </c>
      <c r="C4" s="201" t="s">
        <v>495</v>
      </c>
    </row>
    <row r="5" spans="1:3">
      <c r="A5" s="202">
        <v>1970</v>
      </c>
      <c r="B5" s="203">
        <v>186</v>
      </c>
      <c r="C5" s="204">
        <v>0.36</v>
      </c>
    </row>
    <row r="6" spans="1:3">
      <c r="A6" s="202">
        <v>1971</v>
      </c>
      <c r="B6" s="203">
        <v>231</v>
      </c>
      <c r="C6" s="204">
        <v>0.4</v>
      </c>
    </row>
    <row r="7" spans="1:3">
      <c r="A7" s="202">
        <v>1972</v>
      </c>
      <c r="B7" s="203">
        <v>243</v>
      </c>
      <c r="C7" s="204">
        <v>0.38</v>
      </c>
    </row>
    <row r="8" spans="1:3">
      <c r="A8" s="202">
        <v>1973</v>
      </c>
      <c r="B8" s="203">
        <v>246</v>
      </c>
      <c r="C8" s="204">
        <v>0.34</v>
      </c>
    </row>
    <row r="9" spans="1:3">
      <c r="A9" s="202">
        <v>1974</v>
      </c>
      <c r="B9" s="203">
        <v>307</v>
      </c>
      <c r="C9" s="204">
        <v>0.4</v>
      </c>
    </row>
    <row r="10" spans="1:3">
      <c r="A10" s="202">
        <v>1975</v>
      </c>
      <c r="B10" s="203">
        <v>388</v>
      </c>
      <c r="C10" s="204">
        <v>0.39</v>
      </c>
    </row>
    <row r="11" spans="1:3">
      <c r="A11" s="202">
        <v>1976</v>
      </c>
      <c r="B11" s="203">
        <v>487</v>
      </c>
      <c r="C11" s="204">
        <v>0.39</v>
      </c>
    </row>
    <row r="12" spans="1:3">
      <c r="A12" s="202">
        <v>1977</v>
      </c>
      <c r="B12" s="203">
        <v>638</v>
      </c>
      <c r="C12" s="204">
        <v>0.44</v>
      </c>
    </row>
    <row r="13" spans="1:3">
      <c r="A13" s="202">
        <v>1978</v>
      </c>
      <c r="B13" s="203">
        <v>763</v>
      </c>
      <c r="C13" s="204">
        <v>0.46</v>
      </c>
    </row>
    <row r="14" spans="1:3">
      <c r="A14" s="202">
        <v>1979</v>
      </c>
      <c r="B14" s="203">
        <v>1016</v>
      </c>
      <c r="C14" s="204">
        <v>0.51</v>
      </c>
    </row>
    <row r="15" spans="1:3">
      <c r="A15" s="202">
        <v>1980</v>
      </c>
      <c r="B15" s="203">
        <v>797</v>
      </c>
      <c r="C15" s="204">
        <v>0.35</v>
      </c>
    </row>
    <row r="16" spans="1:3">
      <c r="A16" s="202">
        <v>1981</v>
      </c>
      <c r="B16" s="203">
        <v>1081</v>
      </c>
      <c r="C16" s="204">
        <v>0.43</v>
      </c>
    </row>
    <row r="17" spans="1:3">
      <c r="A17" s="202">
        <v>1982</v>
      </c>
      <c r="B17" s="203">
        <v>1028</v>
      </c>
      <c r="C17" s="204">
        <v>0.37</v>
      </c>
    </row>
    <row r="18" spans="1:3">
      <c r="A18" s="202">
        <v>1983</v>
      </c>
      <c r="B18" s="203">
        <v>1061</v>
      </c>
      <c r="C18" s="204">
        <v>0.35</v>
      </c>
    </row>
    <row r="19" spans="1:3">
      <c r="A19" s="202">
        <v>1984</v>
      </c>
      <c r="B19" s="203">
        <v>1070</v>
      </c>
      <c r="C19" s="204">
        <v>0.33</v>
      </c>
    </row>
    <row r="20" spans="1:3">
      <c r="A20" s="202">
        <v>1985</v>
      </c>
      <c r="B20" s="203">
        <v>1180</v>
      </c>
      <c r="C20" s="204">
        <v>0.33</v>
      </c>
    </row>
    <row r="21" spans="1:3">
      <c r="A21" s="202">
        <v>1986</v>
      </c>
      <c r="B21" s="203">
        <v>1185</v>
      </c>
      <c r="C21" s="204">
        <v>0.31</v>
      </c>
    </row>
    <row r="22" spans="1:3">
      <c r="A22" s="202">
        <v>1987</v>
      </c>
      <c r="B22" s="203">
        <v>1142</v>
      </c>
      <c r="C22" s="204">
        <v>0.28000000000000003</v>
      </c>
    </row>
    <row r="23" spans="1:3">
      <c r="A23" s="202">
        <v>1988</v>
      </c>
      <c r="B23" s="203">
        <v>1485</v>
      </c>
      <c r="C23" s="204">
        <v>0.32</v>
      </c>
    </row>
    <row r="24" spans="1:3">
      <c r="A24" s="202">
        <v>1989</v>
      </c>
      <c r="B24" s="203">
        <v>1578</v>
      </c>
      <c r="C24" s="204">
        <v>0.31</v>
      </c>
    </row>
    <row r="25" spans="1:3">
      <c r="A25" s="202">
        <v>1990</v>
      </c>
      <c r="B25" s="203">
        <v>1485</v>
      </c>
      <c r="C25" s="204">
        <v>0.27</v>
      </c>
    </row>
    <row r="26" spans="1:3">
      <c r="A26" s="202">
        <v>1991</v>
      </c>
      <c r="B26" s="203">
        <v>1815</v>
      </c>
      <c r="C26" s="204">
        <v>0.32</v>
      </c>
    </row>
    <row r="27" spans="1:3">
      <c r="A27" s="202">
        <v>1992</v>
      </c>
      <c r="B27" s="203">
        <v>1848</v>
      </c>
      <c r="C27" s="204">
        <v>0.31</v>
      </c>
    </row>
    <row r="28" spans="1:3">
      <c r="A28" s="202">
        <v>1993</v>
      </c>
      <c r="B28" s="203">
        <v>1945</v>
      </c>
      <c r="C28" s="204">
        <v>0.31</v>
      </c>
    </row>
    <row r="29" spans="1:3">
      <c r="A29" s="202">
        <v>1994</v>
      </c>
      <c r="B29" s="203">
        <v>2089</v>
      </c>
      <c r="C29" s="204">
        <v>0.31</v>
      </c>
    </row>
    <row r="30" spans="1:3">
      <c r="A30" s="202">
        <v>1995</v>
      </c>
      <c r="B30" s="203">
        <v>2029</v>
      </c>
      <c r="C30" s="204">
        <v>0.28999999999999998</v>
      </c>
    </row>
    <row r="31" spans="1:3">
      <c r="A31" s="202">
        <v>1996</v>
      </c>
      <c r="B31" s="203">
        <v>2050</v>
      </c>
      <c r="C31" s="204">
        <v>0.27</v>
      </c>
    </row>
    <row r="32" spans="1:3">
      <c r="A32" s="202">
        <v>1997</v>
      </c>
      <c r="B32" s="203">
        <v>2096</v>
      </c>
      <c r="C32" s="204">
        <v>0.26</v>
      </c>
    </row>
    <row r="33" spans="1:3">
      <c r="A33" s="202">
        <v>1998</v>
      </c>
      <c r="B33" s="203">
        <v>2332</v>
      </c>
      <c r="C33" s="204">
        <v>0.27</v>
      </c>
    </row>
    <row r="34" spans="1:3">
      <c r="A34" s="202">
        <v>1999</v>
      </c>
      <c r="B34" s="203">
        <v>2118</v>
      </c>
      <c r="C34" s="204">
        <v>0.24</v>
      </c>
    </row>
    <row r="35" spans="1:3">
      <c r="A35" s="202">
        <v>2000</v>
      </c>
      <c r="B35" s="203">
        <v>2974</v>
      </c>
      <c r="C35" s="204">
        <v>0.32</v>
      </c>
    </row>
    <row r="36" spans="1:3">
      <c r="A36" s="202">
        <v>2001</v>
      </c>
      <c r="B36" s="203">
        <v>3179</v>
      </c>
      <c r="C36" s="204">
        <v>0.32</v>
      </c>
    </row>
    <row r="37" spans="1:3">
      <c r="A37" s="202">
        <v>2002</v>
      </c>
      <c r="B37" s="203">
        <v>3281</v>
      </c>
      <c r="C37" s="204">
        <v>0.31</v>
      </c>
    </row>
    <row r="38" spans="1:3">
      <c r="A38" s="202">
        <v>2003</v>
      </c>
      <c r="B38" s="203">
        <v>3847</v>
      </c>
      <c r="C38" s="204">
        <v>0.34</v>
      </c>
    </row>
    <row r="39" spans="1:3">
      <c r="A39" s="202">
        <v>2004</v>
      </c>
      <c r="B39" s="203">
        <v>4302</v>
      </c>
      <c r="C39" s="204">
        <v>0.36</v>
      </c>
    </row>
    <row r="40" spans="1:3">
      <c r="A40" s="202">
        <v>2005</v>
      </c>
      <c r="B40" s="203">
        <v>5926</v>
      </c>
      <c r="C40" s="204">
        <v>0.47</v>
      </c>
    </row>
    <row r="41" spans="1:3">
      <c r="A41" s="202">
        <v>2006</v>
      </c>
      <c r="B41" s="203">
        <v>6770</v>
      </c>
      <c r="C41" s="204">
        <v>0.51</v>
      </c>
    </row>
    <row r="42" spans="1:3">
      <c r="A42" s="202">
        <v>2007</v>
      </c>
      <c r="B42" s="203">
        <v>4921</v>
      </c>
      <c r="C42" s="204">
        <v>0.36</v>
      </c>
    </row>
    <row r="43" spans="1:3">
      <c r="A43" s="202">
        <v>2008</v>
      </c>
      <c r="B43" s="203">
        <v>6356</v>
      </c>
      <c r="C43" s="204">
        <v>0.43</v>
      </c>
    </row>
    <row r="44" spans="1:3">
      <c r="A44" s="202">
        <v>2009</v>
      </c>
      <c r="B44" s="203">
        <v>7300.976237289995</v>
      </c>
      <c r="C44" s="204">
        <v>0.51</v>
      </c>
    </row>
    <row r="45" spans="1:3">
      <c r="A45" s="202">
        <v>2010</v>
      </c>
      <c r="B45" s="203">
        <v>8528.7810429272431</v>
      </c>
      <c r="C45" s="204">
        <v>0.56999999999999995</v>
      </c>
    </row>
    <row r="46" spans="1:3">
      <c r="A46" s="202">
        <v>2011</v>
      </c>
      <c r="B46" s="203">
        <v>8628.6230878479964</v>
      </c>
      <c r="C46" s="204">
        <v>0.56000000000000005</v>
      </c>
    </row>
    <row r="47" spans="1:3">
      <c r="A47" s="205">
        <v>2012</v>
      </c>
      <c r="B47" s="206">
        <v>8801.9190474258448</v>
      </c>
      <c r="C47" s="207">
        <v>0.56000000000000005</v>
      </c>
    </row>
    <row r="48" spans="1:3">
      <c r="A48" s="205">
        <v>2013</v>
      </c>
      <c r="B48" s="203">
        <v>11406.860450010212</v>
      </c>
      <c r="C48" s="204">
        <v>0.7</v>
      </c>
    </row>
    <row r="49" spans="1:3">
      <c r="A49" s="205">
        <v>2014</v>
      </c>
      <c r="B49" s="203">
        <v>11700.471985525361</v>
      </c>
      <c r="C49" s="204">
        <v>0.7</v>
      </c>
    </row>
    <row r="50" spans="1:3">
      <c r="A50" s="205">
        <v>2015</v>
      </c>
      <c r="B50" s="203">
        <v>12135.596438341629</v>
      </c>
      <c r="C50" s="204">
        <v>0.7</v>
      </c>
    </row>
    <row r="51" spans="1:3">
      <c r="A51" s="205">
        <v>2016</v>
      </c>
      <c r="B51" s="203">
        <v>13377.131388476799</v>
      </c>
      <c r="C51" s="204">
        <v>0.70011385248173963</v>
      </c>
    </row>
    <row r="52" spans="1:3">
      <c r="A52" s="205" t="s">
        <v>496</v>
      </c>
      <c r="B52" s="203">
        <v>14051.2832660311</v>
      </c>
      <c r="C52" s="204">
        <v>0.69848709413309895</v>
      </c>
    </row>
    <row r="53" spans="1:3">
      <c r="A53" s="205" t="s">
        <v>497</v>
      </c>
      <c r="B53" s="203">
        <v>14542.075879449299</v>
      </c>
      <c r="C53" s="208">
        <v>0.69543573682467796</v>
      </c>
    </row>
    <row r="54" spans="1:3">
      <c r="A54" s="205" t="s">
        <v>498</v>
      </c>
      <c r="B54" s="203">
        <v>15176.4980420355</v>
      </c>
      <c r="C54" s="209">
        <v>0.70332353220489097</v>
      </c>
    </row>
    <row r="55" spans="1:3">
      <c r="A55" s="210">
        <v>2020</v>
      </c>
      <c r="B55" s="211">
        <v>14478.645748655699</v>
      </c>
      <c r="C55" s="212">
        <v>0.69814288910909295</v>
      </c>
    </row>
    <row r="56" spans="1:3" ht="26.1" customHeight="1">
      <c r="A56" s="213" t="s">
        <v>121</v>
      </c>
      <c r="B56" s="137"/>
      <c r="C56" s="137"/>
    </row>
    <row r="57" spans="1:3" ht="12" customHeight="1">
      <c r="A57" s="84" t="s">
        <v>122</v>
      </c>
      <c r="B57" s="78"/>
      <c r="C57" s="78"/>
    </row>
    <row r="58" spans="1:3" ht="12" customHeight="1">
      <c r="A58" s="84" t="s">
        <v>499</v>
      </c>
      <c r="B58" s="81"/>
      <c r="C58" s="81"/>
    </row>
    <row r="59" spans="1:3" ht="12" customHeight="1">
      <c r="A59" s="214" t="s">
        <v>124</v>
      </c>
      <c r="B59" s="198"/>
    </row>
    <row r="60" spans="1:3" ht="12" customHeight="1">
      <c r="A60" s="214" t="s">
        <v>125</v>
      </c>
      <c r="C60" s="81"/>
    </row>
    <row r="61" spans="1:3" ht="12" customHeight="1">
      <c r="A61" s="88" t="s">
        <v>126</v>
      </c>
      <c r="B61" s="198"/>
    </row>
    <row r="62" spans="1:3" ht="12" customHeight="1">
      <c r="A62" s="88"/>
    </row>
  </sheetData>
  <hyperlinks>
    <hyperlink ref="A61" r:id="rId1" xr:uid="{B5FBF1E1-5D57-4621-99FC-7A2A79451838}"/>
  </hyperlinks>
  <pageMargins left="0.7" right="0.7" top="0.75" bottom="0.75" header="0.3" footer="0.3"/>
  <pageSetup paperSize="9" scale="75" orientation="portrait" r:id="rId2"/>
  <headerFooter>
    <oddHeader>&amp;L&amp;"Calibri"&amp;10&amp;K000000OFFICIAL&amp;1#</oddHeader>
  </headerFooter>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CE49C-A633-4C2C-937C-435537A35B8C}">
  <sheetPr>
    <pageSetUpPr fitToPage="1"/>
  </sheetPr>
  <dimension ref="A1:CA1048523"/>
  <sheetViews>
    <sheetView showGridLines="0" zoomScaleNormal="100" zoomScaleSheetLayoutView="20" workbookViewId="0">
      <pane xSplit="3" ySplit="5" topLeftCell="BR6" activePane="bottomRight" state="frozen"/>
      <selection pane="topRight" activeCell="D1" sqref="D1"/>
      <selection pane="bottomLeft" activeCell="A6" sqref="A6"/>
      <selection pane="bottomRight" activeCell="C13" sqref="C13"/>
    </sheetView>
  </sheetViews>
  <sheetFormatPr defaultColWidth="9.28515625" defaultRowHeight="15"/>
  <cols>
    <col min="1" max="1" width="15.42578125" customWidth="1"/>
    <col min="2" max="2" width="48.28515625" customWidth="1"/>
    <col min="3" max="3" width="20.7109375" customWidth="1"/>
    <col min="4" max="4" width="11.5703125" customWidth="1"/>
    <col min="5" max="5" width="10.5703125" customWidth="1"/>
    <col min="6" max="7" width="9.28515625" customWidth="1"/>
    <col min="8" max="8" width="10.7109375" customWidth="1"/>
    <col min="9" max="9" width="11.5703125" customWidth="1"/>
    <col min="10" max="10" width="16.28515625" customWidth="1"/>
    <col min="11" max="11" width="10.85546875" customWidth="1"/>
    <col min="12" max="13" width="9.28515625" customWidth="1"/>
    <col min="14" max="14" width="11.28515625" customWidth="1"/>
    <col min="15" max="15" width="10.5703125" customWidth="1"/>
    <col min="16" max="16" width="16.42578125" customWidth="1"/>
    <col min="17" max="17" width="10.28515625" customWidth="1"/>
    <col min="18" max="19" width="9.28515625" customWidth="1"/>
    <col min="20" max="20" width="10.7109375" customWidth="1"/>
    <col min="21" max="21" width="11.28515625" customWidth="1"/>
    <col min="22" max="22" width="18.7109375" customWidth="1"/>
    <col min="23" max="23" width="10.7109375" style="3" customWidth="1"/>
    <col min="24" max="24" width="9.28515625" customWidth="1"/>
    <col min="25" max="25" width="9.28515625" style="3" customWidth="1"/>
    <col min="26" max="26" width="11.28515625" customWidth="1"/>
    <col min="27" max="27" width="10.85546875" customWidth="1"/>
    <col min="28" max="28" width="17.5703125" customWidth="1"/>
    <col min="29" max="29" width="10.85546875" style="3" customWidth="1"/>
    <col min="30" max="30" width="9.28515625" customWidth="1"/>
    <col min="31" max="31" width="9.28515625" style="3" customWidth="1"/>
    <col min="32" max="32" width="10.5703125" customWidth="1"/>
    <col min="33" max="33" width="10.5703125" style="3" customWidth="1"/>
    <col min="34" max="34" width="15.85546875" customWidth="1"/>
    <col min="35" max="35" width="11.28515625" style="3" customWidth="1"/>
    <col min="36" max="36" width="9.28515625" customWidth="1"/>
    <col min="37" max="37" width="9.28515625" style="3" customWidth="1"/>
    <col min="38" max="38" width="10.7109375" customWidth="1"/>
    <col min="39" max="39" width="11.28515625" style="3" customWidth="1"/>
    <col min="40" max="40" width="16.7109375" customWidth="1"/>
    <col min="41" max="41" width="11.28515625" customWidth="1"/>
    <col min="42" max="43" width="9.28515625" customWidth="1"/>
    <col min="44" max="45" width="11.5703125" customWidth="1"/>
    <col min="46" max="46" width="19.7109375" customWidth="1"/>
    <col min="47" max="47" width="11.28515625" style="3" customWidth="1"/>
    <col min="48" max="48" width="9.28515625" customWidth="1"/>
    <col min="49" max="49" width="9.28515625" style="3" customWidth="1"/>
    <col min="50" max="50" width="10.85546875" customWidth="1"/>
    <col min="51" max="51" width="10.7109375" style="3" customWidth="1"/>
    <col min="52" max="52" width="21.7109375" customWidth="1"/>
    <col min="53" max="53" width="10.28515625" customWidth="1"/>
    <col min="54" max="55" width="9.28515625" customWidth="1"/>
    <col min="56" max="56" width="10.7109375" customWidth="1"/>
    <col min="57" max="57" width="11.140625" customWidth="1"/>
    <col min="58" max="58" width="21.85546875" customWidth="1"/>
    <col min="59" max="59" width="10.28515625" customWidth="1"/>
    <col min="60" max="60" width="12.7109375" customWidth="1"/>
    <col min="61" max="61" width="9.28515625" customWidth="1"/>
    <col min="62" max="62" width="12.85546875" customWidth="1"/>
    <col min="63" max="63" width="10.85546875" customWidth="1"/>
    <col min="64" max="64" width="23.7109375" customWidth="1"/>
    <col min="65" max="65" width="10.85546875" customWidth="1"/>
    <col min="66" max="66" width="11.28515625" customWidth="1"/>
    <col min="68" max="68" width="12.28515625" customWidth="1"/>
    <col min="69" max="69" width="11.28515625" customWidth="1"/>
    <col min="70" max="70" width="21" customWidth="1"/>
    <col min="71" max="71" width="10.28515625" customWidth="1"/>
    <col min="72" max="72" width="11.28515625" customWidth="1"/>
    <col min="74" max="74" width="12.28515625" customWidth="1"/>
    <col min="75" max="75" width="11.28515625" customWidth="1"/>
    <col min="76" max="76" width="16.140625" customWidth="1"/>
    <col min="80" max="80" width="10.42578125" bestFit="1" customWidth="1"/>
  </cols>
  <sheetData>
    <row r="1" spans="1:79" ht="20.25">
      <c r="A1" s="1" t="s">
        <v>0</v>
      </c>
      <c r="B1" s="2"/>
      <c r="C1" s="2"/>
      <c r="D1" s="2"/>
      <c r="E1" s="2"/>
      <c r="F1" s="2"/>
      <c r="G1" s="2"/>
      <c r="H1" s="2"/>
      <c r="I1" s="2"/>
      <c r="J1" s="2"/>
      <c r="K1" s="2"/>
      <c r="L1" s="2"/>
      <c r="M1" s="2"/>
      <c r="N1" s="2"/>
      <c r="O1" s="2"/>
    </row>
    <row r="2" spans="1:79">
      <c r="A2" s="4" t="s">
        <v>1</v>
      </c>
      <c r="B2" s="5"/>
      <c r="C2" s="5"/>
      <c r="D2" s="5"/>
      <c r="E2" s="5"/>
      <c r="F2" s="5"/>
      <c r="G2" s="5"/>
      <c r="H2" s="5"/>
      <c r="I2" s="5"/>
    </row>
    <row r="3" spans="1:79">
      <c r="A3" s="6" t="s">
        <v>2</v>
      </c>
      <c r="B3" s="5"/>
      <c r="C3" s="5"/>
      <c r="D3" s="5"/>
      <c r="E3" s="5"/>
      <c r="F3" s="5"/>
      <c r="G3" s="5"/>
      <c r="H3" s="5"/>
      <c r="I3" s="5"/>
      <c r="J3" s="5"/>
      <c r="K3" s="5"/>
      <c r="L3" s="5"/>
      <c r="M3" s="5"/>
      <c r="N3" s="5"/>
      <c r="O3" s="5"/>
      <c r="P3" s="5"/>
      <c r="Q3" s="5"/>
      <c r="R3" s="5"/>
      <c r="S3" s="5"/>
      <c r="T3" s="5"/>
      <c r="U3" s="5"/>
      <c r="V3" s="5"/>
      <c r="W3" s="7"/>
      <c r="X3" s="5"/>
      <c r="Y3" s="7"/>
      <c r="Z3" s="5"/>
      <c r="AA3" s="5"/>
      <c r="AB3" s="5"/>
      <c r="AC3" s="7"/>
      <c r="AD3" s="5"/>
      <c r="AE3" s="7"/>
      <c r="AF3" s="5"/>
      <c r="AG3" s="7"/>
      <c r="AH3" s="5"/>
      <c r="AI3" s="7"/>
      <c r="AJ3" s="5"/>
      <c r="AK3" s="7"/>
      <c r="AL3" s="5"/>
      <c r="AM3" s="8"/>
      <c r="AN3" s="5"/>
      <c r="AO3" s="5"/>
      <c r="AP3" s="5"/>
      <c r="AQ3" s="5"/>
      <c r="AR3" s="5"/>
      <c r="AY3" s="8"/>
      <c r="BE3" s="8"/>
      <c r="BK3" s="8"/>
      <c r="BQ3" s="8"/>
      <c r="BW3" s="8"/>
    </row>
    <row r="4" spans="1:79" ht="26.45" customHeight="1">
      <c r="A4" s="9" t="s">
        <v>3</v>
      </c>
      <c r="B4" s="5"/>
      <c r="C4" s="5"/>
      <c r="D4" s="5"/>
      <c r="E4" s="5"/>
      <c r="F4" s="5"/>
      <c r="G4" s="5"/>
      <c r="H4" s="5"/>
      <c r="I4" s="5"/>
      <c r="J4" s="10"/>
      <c r="K4" s="10"/>
      <c r="L4" s="10"/>
      <c r="M4" s="10"/>
      <c r="N4" s="10"/>
      <c r="O4" s="10"/>
      <c r="AB4" s="10"/>
      <c r="AC4" s="11"/>
      <c r="AD4" s="10"/>
      <c r="AE4" s="11"/>
      <c r="AF4" s="10"/>
      <c r="AG4" s="11"/>
      <c r="AH4" s="10"/>
      <c r="AI4" s="11"/>
      <c r="AJ4" s="10"/>
      <c r="AK4" s="11"/>
      <c r="AL4" s="10"/>
      <c r="AM4" s="12"/>
      <c r="AN4" s="10"/>
      <c r="AO4" s="10"/>
      <c r="AP4" s="10"/>
      <c r="AQ4" s="10"/>
      <c r="AR4" s="10"/>
      <c r="AY4" s="12"/>
      <c r="BE4" s="13"/>
      <c r="BK4" s="13"/>
      <c r="BQ4" s="13"/>
      <c r="BW4" s="13"/>
    </row>
    <row r="5" spans="1:79" s="17" customFormat="1" ht="55.15" customHeight="1" thickBot="1">
      <c r="A5" s="14" t="s">
        <v>4</v>
      </c>
      <c r="B5" s="15" t="s">
        <v>5</v>
      </c>
      <c r="C5" s="15" t="s">
        <v>6</v>
      </c>
      <c r="D5" s="16" t="s">
        <v>7</v>
      </c>
      <c r="E5" s="16" t="s">
        <v>8</v>
      </c>
      <c r="F5" s="16" t="s">
        <v>9</v>
      </c>
      <c r="G5" s="16" t="s">
        <v>10</v>
      </c>
      <c r="H5" s="16" t="s">
        <v>11</v>
      </c>
      <c r="I5" s="16" t="s">
        <v>12</v>
      </c>
      <c r="J5" s="16" t="s">
        <v>13</v>
      </c>
      <c r="K5" s="16" t="s">
        <v>14</v>
      </c>
      <c r="L5" s="16" t="s">
        <v>15</v>
      </c>
      <c r="M5" s="16" t="s">
        <v>16</v>
      </c>
      <c r="N5" s="16" t="s">
        <v>17</v>
      </c>
      <c r="O5" s="16" t="s">
        <v>18</v>
      </c>
      <c r="P5" s="16" t="s">
        <v>19</v>
      </c>
      <c r="Q5" s="16" t="s">
        <v>20</v>
      </c>
      <c r="R5" s="16" t="s">
        <v>21</v>
      </c>
      <c r="S5" s="16" t="s">
        <v>22</v>
      </c>
      <c r="T5" s="16" t="s">
        <v>23</v>
      </c>
      <c r="U5" s="16" t="s">
        <v>24</v>
      </c>
      <c r="V5" s="16" t="s">
        <v>25</v>
      </c>
      <c r="W5" s="16" t="s">
        <v>26</v>
      </c>
      <c r="X5" s="16" t="s">
        <v>27</v>
      </c>
      <c r="Y5" s="16" t="s">
        <v>28</v>
      </c>
      <c r="Z5" s="16" t="s">
        <v>29</v>
      </c>
      <c r="AA5" s="16" t="s">
        <v>30</v>
      </c>
      <c r="AB5" s="16" t="s">
        <v>31</v>
      </c>
      <c r="AC5" s="16" t="s">
        <v>32</v>
      </c>
      <c r="AD5" s="16" t="s">
        <v>33</v>
      </c>
      <c r="AE5" s="16" t="s">
        <v>34</v>
      </c>
      <c r="AF5" s="16" t="s">
        <v>35</v>
      </c>
      <c r="AG5" s="16" t="s">
        <v>36</v>
      </c>
      <c r="AH5" s="16" t="s">
        <v>37</v>
      </c>
      <c r="AI5" s="16" t="s">
        <v>38</v>
      </c>
      <c r="AJ5" s="16" t="s">
        <v>39</v>
      </c>
      <c r="AK5" s="16" t="s">
        <v>40</v>
      </c>
      <c r="AL5" s="16" t="s">
        <v>41</v>
      </c>
      <c r="AM5" s="16" t="s">
        <v>42</v>
      </c>
      <c r="AN5" s="16" t="s">
        <v>43</v>
      </c>
      <c r="AO5" s="16" t="s">
        <v>44</v>
      </c>
      <c r="AP5" s="16" t="s">
        <v>45</v>
      </c>
      <c r="AQ5" s="16" t="s">
        <v>46</v>
      </c>
      <c r="AR5" s="16" t="s">
        <v>47</v>
      </c>
      <c r="AS5" s="16" t="s">
        <v>48</v>
      </c>
      <c r="AT5" s="16" t="s">
        <v>49</v>
      </c>
      <c r="AU5" s="16" t="s">
        <v>50</v>
      </c>
      <c r="AV5" s="16" t="s">
        <v>51</v>
      </c>
      <c r="AW5" s="16" t="s">
        <v>52</v>
      </c>
      <c r="AX5" s="16" t="s">
        <v>53</v>
      </c>
      <c r="AY5" s="16" t="s">
        <v>54</v>
      </c>
      <c r="AZ5" s="16" t="s">
        <v>55</v>
      </c>
      <c r="BA5" s="16" t="s">
        <v>56</v>
      </c>
      <c r="BB5" s="16" t="s">
        <v>57</v>
      </c>
      <c r="BC5" s="16" t="s">
        <v>58</v>
      </c>
      <c r="BD5" s="16" t="s">
        <v>59</v>
      </c>
      <c r="BE5" s="16" t="s">
        <v>60</v>
      </c>
      <c r="BF5" s="16" t="s">
        <v>61</v>
      </c>
      <c r="BG5" s="16" t="s">
        <v>62</v>
      </c>
      <c r="BH5" s="16" t="s">
        <v>63</v>
      </c>
      <c r="BI5" s="16" t="s">
        <v>64</v>
      </c>
      <c r="BJ5" s="16" t="s">
        <v>65</v>
      </c>
      <c r="BK5" s="16" t="s">
        <v>66</v>
      </c>
      <c r="BL5" s="16" t="s">
        <v>67</v>
      </c>
      <c r="BM5" s="16" t="s">
        <v>68</v>
      </c>
      <c r="BN5" s="16" t="s">
        <v>69</v>
      </c>
      <c r="BO5" s="16" t="s">
        <v>70</v>
      </c>
      <c r="BP5" s="16" t="s">
        <v>71</v>
      </c>
      <c r="BQ5" s="16" t="s">
        <v>72</v>
      </c>
      <c r="BR5" s="16" t="s">
        <v>73</v>
      </c>
      <c r="BS5" s="16" t="s">
        <v>74</v>
      </c>
      <c r="BT5" s="16" t="s">
        <v>75</v>
      </c>
      <c r="BU5" s="16" t="s">
        <v>76</v>
      </c>
      <c r="BV5" s="16" t="s">
        <v>77</v>
      </c>
      <c r="BW5" s="16" t="s">
        <v>78</v>
      </c>
    </row>
    <row r="6" spans="1:79" s="25" customFormat="1" ht="16.899999999999999" customHeight="1">
      <c r="A6" s="18" t="s">
        <v>79</v>
      </c>
      <c r="B6" s="19"/>
      <c r="C6" s="19"/>
      <c r="D6" s="20">
        <v>1452.5656100000015</v>
      </c>
      <c r="E6" s="21">
        <v>0.89247745287515634</v>
      </c>
      <c r="F6" s="20">
        <v>2858.1505656900031</v>
      </c>
      <c r="G6" s="21">
        <v>0.89978900573562637</v>
      </c>
      <c r="H6" s="20">
        <v>2339.8747463999998</v>
      </c>
      <c r="I6" s="21">
        <v>0.93709574490167757</v>
      </c>
      <c r="J6" s="20">
        <v>1667.9714401361007</v>
      </c>
      <c r="K6" s="21">
        <v>0.86818281604120573</v>
      </c>
      <c r="L6" s="20">
        <v>2901.7824398880084</v>
      </c>
      <c r="M6" s="21">
        <v>0.88782610308865617</v>
      </c>
      <c r="N6" s="20">
        <v>3193.4110025681293</v>
      </c>
      <c r="O6" s="21">
        <v>0.95635545548103995</v>
      </c>
      <c r="P6" s="20">
        <v>1610.5004367849961</v>
      </c>
      <c r="Q6" s="21">
        <v>0.90656419468746452</v>
      </c>
      <c r="R6" s="20">
        <v>3169.6392807199986</v>
      </c>
      <c r="S6" s="21">
        <v>0.90994148870916558</v>
      </c>
      <c r="T6" s="20">
        <v>3263.0245509889983</v>
      </c>
      <c r="U6" s="21">
        <v>0.96860403345788104</v>
      </c>
      <c r="V6" s="20">
        <v>1504.6772344990006</v>
      </c>
      <c r="W6" s="21">
        <v>0.80081347525502289</v>
      </c>
      <c r="X6" s="20">
        <v>3320.5584246479998</v>
      </c>
      <c r="Y6" s="21">
        <v>0.90213667733521596</v>
      </c>
      <c r="Z6" s="20">
        <v>3080.4373966200001</v>
      </c>
      <c r="AA6" s="21">
        <v>0.95010357480972496</v>
      </c>
      <c r="AB6" s="20">
        <v>2059.129276709999</v>
      </c>
      <c r="AC6" s="21">
        <v>0.88133491201993019</v>
      </c>
      <c r="AD6" s="20">
        <v>3985.0146720337621</v>
      </c>
      <c r="AE6" s="21">
        <v>0.90888909423463737</v>
      </c>
      <c r="AF6" s="20">
        <v>4267.0955831433084</v>
      </c>
      <c r="AG6" s="21">
        <v>0.91060599410887477</v>
      </c>
      <c r="AH6" s="20">
        <v>2028.3866258683627</v>
      </c>
      <c r="AI6" s="21">
        <v>0.94638517261885857</v>
      </c>
      <c r="AJ6" s="20">
        <v>4152.7288141050012</v>
      </c>
      <c r="AK6" s="21">
        <v>0.88748854853297998</v>
      </c>
      <c r="AL6" s="20">
        <v>4269.1613044120004</v>
      </c>
      <c r="AM6" s="21">
        <v>0.87519017316825298</v>
      </c>
      <c r="AN6" s="20">
        <v>1932.5873469999997</v>
      </c>
      <c r="AO6" s="21">
        <v>0.89545884931562936</v>
      </c>
      <c r="AP6" s="20">
        <v>4697.5038065599929</v>
      </c>
      <c r="AQ6" s="21">
        <v>0.85347176917571832</v>
      </c>
      <c r="AR6" s="20">
        <v>3532.7099696309997</v>
      </c>
      <c r="AS6" s="21">
        <v>0.78971597387702486</v>
      </c>
      <c r="AT6" s="20">
        <v>2229.1283763944994</v>
      </c>
      <c r="AU6" s="21">
        <v>0.87463718653894063</v>
      </c>
      <c r="AV6" s="20">
        <v>4620.1953833810239</v>
      </c>
      <c r="AW6" s="21">
        <v>0.77189456331949646</v>
      </c>
      <c r="AX6" s="20">
        <v>3526.5078103689998</v>
      </c>
      <c r="AY6" s="21">
        <v>0.72817006313801758</v>
      </c>
      <c r="AZ6" s="22">
        <v>2320.0699107199998</v>
      </c>
      <c r="BA6" s="23">
        <v>0.88097556224314799</v>
      </c>
      <c r="BB6" s="22">
        <v>4587.3706444399995</v>
      </c>
      <c r="BC6" s="23">
        <v>0.74451047897765088</v>
      </c>
      <c r="BD6" s="22">
        <v>3823.4898678239997</v>
      </c>
      <c r="BE6" s="23">
        <v>0.72742935642865503</v>
      </c>
      <c r="BF6" s="22">
        <v>2401.4019266699997</v>
      </c>
      <c r="BG6" s="23">
        <v>0.86619401745999891</v>
      </c>
      <c r="BH6" s="22">
        <v>4554.8924605041693</v>
      </c>
      <c r="BI6" s="23">
        <v>0.70544787897801498</v>
      </c>
      <c r="BJ6" s="22">
        <v>4573.5138930500598</v>
      </c>
      <c r="BK6" s="23">
        <v>8.6081942786126103E-2</v>
      </c>
      <c r="BL6" s="22">
        <v>2816.6117434067</v>
      </c>
      <c r="BM6" s="23">
        <v>0.87209694657257297</v>
      </c>
      <c r="BN6" s="22">
        <v>4889.1369624680001</v>
      </c>
      <c r="BO6" s="23">
        <v>0.68146210837519705</v>
      </c>
      <c r="BP6" s="22">
        <v>4080.0417515210002</v>
      </c>
      <c r="BQ6" s="23">
        <v>0.85493942737254203</v>
      </c>
      <c r="BR6" s="22">
        <v>2353.52229463</v>
      </c>
      <c r="BS6" s="23">
        <v>0.89412784130842993</v>
      </c>
      <c r="BT6" s="22">
        <v>4568.7592277834501</v>
      </c>
      <c r="BU6" s="23">
        <v>0.66203800622268105</v>
      </c>
      <c r="BV6" s="22">
        <v>3741.720567197</v>
      </c>
      <c r="BW6" s="23">
        <v>0.75660715781194399</v>
      </c>
      <c r="BX6" s="24"/>
    </row>
    <row r="7" spans="1:79" ht="22.15" customHeight="1">
      <c r="B7" s="26" t="s">
        <v>80</v>
      </c>
      <c r="C7" s="26"/>
      <c r="D7" s="27">
        <v>1427.0422300000014</v>
      </c>
      <c r="E7" s="28">
        <v>0.87679551671038325</v>
      </c>
      <c r="F7" s="27">
        <v>2639.6595956900032</v>
      </c>
      <c r="G7" s="29">
        <v>0.83100474537562286</v>
      </c>
      <c r="H7" s="27">
        <v>2307.5937964</v>
      </c>
      <c r="I7" s="29">
        <v>0.92416755678693974</v>
      </c>
      <c r="J7" s="27">
        <v>1631.6659228500007</v>
      </c>
      <c r="K7" s="29">
        <v>0.84928571416234677</v>
      </c>
      <c r="L7" s="27">
        <v>2678.512444310008</v>
      </c>
      <c r="M7" s="29">
        <v>0.81951466547506036</v>
      </c>
      <c r="N7" s="27">
        <v>3152.4781435179993</v>
      </c>
      <c r="O7" s="29">
        <v>0.94409697605902165</v>
      </c>
      <c r="P7" s="27">
        <v>1567.8950446599961</v>
      </c>
      <c r="Q7" s="28">
        <v>0.88258126235231438</v>
      </c>
      <c r="R7" s="27">
        <v>2930.9609508899985</v>
      </c>
      <c r="S7" s="28">
        <v>0.84142160504631758</v>
      </c>
      <c r="T7" s="27">
        <v>3223.3291849099983</v>
      </c>
      <c r="U7" s="28">
        <v>0.95682076578922282</v>
      </c>
      <c r="V7" s="27">
        <v>1500.7125896700006</v>
      </c>
      <c r="W7" s="29">
        <v>0.79870342737839606</v>
      </c>
      <c r="X7" s="27">
        <v>3063.3559359459991</v>
      </c>
      <c r="Y7" s="29">
        <v>0.83225933476607628</v>
      </c>
      <c r="Z7" s="27">
        <v>3059.6152399400003</v>
      </c>
      <c r="AA7" s="28">
        <v>0.9436813681715952</v>
      </c>
      <c r="AB7" s="27">
        <v>2057.0136317899992</v>
      </c>
      <c r="AC7" s="29">
        <v>0.88042938765556744</v>
      </c>
      <c r="AD7" s="27">
        <v>3721.9459031400002</v>
      </c>
      <c r="AE7" s="29">
        <v>0.84888923105740921</v>
      </c>
      <c r="AF7" s="27">
        <v>4236.7974911449755</v>
      </c>
      <c r="AG7" s="29">
        <v>0.90414032591697058</v>
      </c>
      <c r="AH7" s="27">
        <v>2025.214109700001</v>
      </c>
      <c r="AI7" s="29">
        <v>0.94490497046048272</v>
      </c>
      <c r="AJ7" s="27">
        <v>3833.3110236400012</v>
      </c>
      <c r="AK7" s="29">
        <v>0.8192250899915654</v>
      </c>
      <c r="AL7" s="27">
        <v>4225.9399335840008</v>
      </c>
      <c r="AM7" s="29">
        <v>0.86632966958867774</v>
      </c>
      <c r="AN7" s="27">
        <v>1930.4858039599997</v>
      </c>
      <c r="AO7" s="28">
        <v>0.8944851053266154</v>
      </c>
      <c r="AP7" s="27">
        <v>4334.9988812199936</v>
      </c>
      <c r="AQ7" s="28">
        <v>0.78760961499655924</v>
      </c>
      <c r="AR7" s="27">
        <v>3506.5720821709997</v>
      </c>
      <c r="AS7" s="28">
        <v>0.78387300702494611</v>
      </c>
      <c r="AT7" s="27">
        <v>2224.4124527444992</v>
      </c>
      <c r="AU7" s="29">
        <v>0.87278681208906705</v>
      </c>
      <c r="AV7" s="27">
        <v>4145.2867457199991</v>
      </c>
      <c r="AW7" s="29">
        <v>0.69255172929074305</v>
      </c>
      <c r="AX7" s="27">
        <v>3501.7467447959998</v>
      </c>
      <c r="AY7" s="29">
        <v>0.72305728084709464</v>
      </c>
      <c r="AZ7" s="27">
        <v>2320.0699107199998</v>
      </c>
      <c r="BA7" s="29">
        <v>0.88097556224314799</v>
      </c>
      <c r="BB7" s="27">
        <v>3992.7664946099999</v>
      </c>
      <c r="BC7" s="29">
        <v>0.64800878885837099</v>
      </c>
      <c r="BD7" s="27">
        <v>3790.7943582020002</v>
      </c>
      <c r="BE7" s="29">
        <v>0.72120894671276004</v>
      </c>
      <c r="BF7" s="27">
        <v>2398.1122988699999</v>
      </c>
      <c r="BG7" s="29">
        <v>0.86500743728431795</v>
      </c>
      <c r="BH7" s="27">
        <v>3954.7416155484398</v>
      </c>
      <c r="BI7" s="29">
        <v>0.612498342998405</v>
      </c>
      <c r="BJ7" s="27">
        <v>4543.6712340600498</v>
      </c>
      <c r="BK7" s="29">
        <v>8.5520249059194003E-2</v>
      </c>
      <c r="BL7" s="27">
        <v>2812.5221156067</v>
      </c>
      <c r="BM7" s="29">
        <v>0.87083069043153893</v>
      </c>
      <c r="BN7" s="27">
        <v>4250.9617162280001</v>
      </c>
      <c r="BO7" s="29">
        <v>0.59251138922904401</v>
      </c>
      <c r="BP7" s="27">
        <v>4043.1685261309999</v>
      </c>
      <c r="BQ7" s="29">
        <v>0.84721294413531689</v>
      </c>
      <c r="BR7" s="27">
        <v>2353.52229463</v>
      </c>
      <c r="BS7" s="29">
        <v>0.89412784130842993</v>
      </c>
      <c r="BT7" s="27">
        <v>4009.34160415</v>
      </c>
      <c r="BU7" s="29">
        <v>0.58097535666480604</v>
      </c>
      <c r="BV7" s="27">
        <v>3683.449268377</v>
      </c>
      <c r="BW7" s="29">
        <v>0.74482421437978896</v>
      </c>
      <c r="BX7" s="30"/>
    </row>
    <row r="8" spans="1:79">
      <c r="A8" s="18"/>
      <c r="C8" s="31" t="s">
        <v>81</v>
      </c>
      <c r="D8" s="32">
        <v>0</v>
      </c>
      <c r="E8" s="33">
        <v>0</v>
      </c>
      <c r="F8" s="32">
        <v>0</v>
      </c>
      <c r="G8" s="33">
        <v>0</v>
      </c>
      <c r="H8" s="32">
        <v>732.73479639999994</v>
      </c>
      <c r="I8" s="34">
        <v>0.29345274182058972</v>
      </c>
      <c r="J8" s="32">
        <v>0</v>
      </c>
      <c r="K8" s="33">
        <v>0</v>
      </c>
      <c r="L8" s="32">
        <v>0</v>
      </c>
      <c r="M8" s="33">
        <v>0</v>
      </c>
      <c r="N8" s="32">
        <v>844.44284279999999</v>
      </c>
      <c r="O8" s="34">
        <v>0.25289181972011726</v>
      </c>
      <c r="P8" s="32">
        <v>0</v>
      </c>
      <c r="Q8" s="35">
        <v>0</v>
      </c>
      <c r="R8" s="32">
        <v>0</v>
      </c>
      <c r="S8" s="35">
        <v>0</v>
      </c>
      <c r="T8" s="36">
        <v>680</v>
      </c>
      <c r="U8" s="37">
        <v>0.20185283085036151</v>
      </c>
      <c r="V8" s="38">
        <v>0</v>
      </c>
      <c r="W8" s="33">
        <v>0</v>
      </c>
      <c r="X8" s="38">
        <v>0</v>
      </c>
      <c r="Y8" s="33">
        <v>0</v>
      </c>
      <c r="Z8" s="36">
        <v>699</v>
      </c>
      <c r="AA8" s="37">
        <v>0.21559353860614205</v>
      </c>
      <c r="AB8" s="32">
        <v>0</v>
      </c>
      <c r="AC8" s="33">
        <v>0</v>
      </c>
      <c r="AD8" s="38">
        <v>0</v>
      </c>
      <c r="AE8" s="33">
        <v>0</v>
      </c>
      <c r="AF8" s="39">
        <v>688.89360239999996</v>
      </c>
      <c r="AG8" s="34">
        <v>0.14701115347095045</v>
      </c>
      <c r="AH8" s="40">
        <v>0</v>
      </c>
      <c r="AI8" s="33">
        <v>0</v>
      </c>
      <c r="AJ8" s="38">
        <v>0</v>
      </c>
      <c r="AK8" s="33">
        <v>0</v>
      </c>
      <c r="AL8" s="39">
        <v>373.82459699999998</v>
      </c>
      <c r="AM8" s="34">
        <v>7.6635102413410386E-2</v>
      </c>
      <c r="AN8" s="32">
        <v>0</v>
      </c>
      <c r="AO8" s="35">
        <v>0</v>
      </c>
      <c r="AP8" s="32">
        <v>0</v>
      </c>
      <c r="AQ8" s="35">
        <v>0</v>
      </c>
      <c r="AR8" s="39">
        <v>425.62046500000002</v>
      </c>
      <c r="AS8" s="37">
        <v>9.5144883930161891E-2</v>
      </c>
      <c r="AT8" s="32">
        <v>0</v>
      </c>
      <c r="AU8" s="33">
        <v>0</v>
      </c>
      <c r="AV8" s="32">
        <v>0</v>
      </c>
      <c r="AW8" s="33">
        <v>0</v>
      </c>
      <c r="AX8" s="41">
        <v>498.17322200000001</v>
      </c>
      <c r="AY8" s="34">
        <v>0.10286517031120723</v>
      </c>
      <c r="AZ8" s="32">
        <v>0</v>
      </c>
      <c r="BA8" s="33">
        <v>0</v>
      </c>
      <c r="BB8" s="32">
        <v>0</v>
      </c>
      <c r="BC8" s="33">
        <v>0</v>
      </c>
      <c r="BD8" s="32">
        <v>439</v>
      </c>
      <c r="BE8" s="34">
        <v>8.3520945134326008E-2</v>
      </c>
      <c r="BF8" s="32">
        <v>0</v>
      </c>
      <c r="BG8" s="33">
        <v>0</v>
      </c>
      <c r="BH8" s="32">
        <v>0</v>
      </c>
      <c r="BI8" s="33">
        <v>0</v>
      </c>
      <c r="BJ8" s="32">
        <v>451.92566334805497</v>
      </c>
      <c r="BK8" s="34">
        <v>8.5060721374490798E-3</v>
      </c>
      <c r="BL8" s="32">
        <v>0</v>
      </c>
      <c r="BM8" s="33">
        <v>0</v>
      </c>
      <c r="BN8" s="32">
        <v>0</v>
      </c>
      <c r="BO8" s="33">
        <v>0</v>
      </c>
      <c r="BP8" s="32">
        <v>475</v>
      </c>
      <c r="BQ8" s="34">
        <v>9.9532370679924695E-2</v>
      </c>
      <c r="BR8" s="32">
        <v>0</v>
      </c>
      <c r="BS8" s="33">
        <v>0</v>
      </c>
      <c r="BT8" s="32">
        <v>0</v>
      </c>
      <c r="BU8" s="33">
        <v>0</v>
      </c>
      <c r="BV8" s="32">
        <v>522</v>
      </c>
      <c r="BW8" s="34">
        <v>0.105552760898364</v>
      </c>
      <c r="BX8" s="30"/>
    </row>
    <row r="9" spans="1:79">
      <c r="A9" s="42"/>
      <c r="B9" s="31" t="s">
        <v>82</v>
      </c>
      <c r="C9" s="31"/>
      <c r="D9" s="32">
        <v>25.52338</v>
      </c>
      <c r="E9" s="34">
        <v>1.5681936164773091E-2</v>
      </c>
      <c r="F9" s="32">
        <v>218.49096999999975</v>
      </c>
      <c r="G9" s="34">
        <v>6.8784260360003457E-2</v>
      </c>
      <c r="H9" s="32">
        <v>32.280950000000004</v>
      </c>
      <c r="I9" s="34">
        <v>1.292818811473789E-2</v>
      </c>
      <c r="J9" s="32">
        <v>36.305517286099999</v>
      </c>
      <c r="K9" s="34">
        <v>1.8897101878858947E-2</v>
      </c>
      <c r="L9" s="32">
        <v>223.26999557800036</v>
      </c>
      <c r="M9" s="34">
        <v>6.831143761359583E-2</v>
      </c>
      <c r="N9" s="32">
        <v>40.932859050129998</v>
      </c>
      <c r="O9" s="34">
        <v>1.2258479422018314E-2</v>
      </c>
      <c r="P9" s="32">
        <v>42.605392124999995</v>
      </c>
      <c r="Q9" s="34">
        <v>2.3982932335150111E-2</v>
      </c>
      <c r="R9" s="32">
        <v>238.67832983000025</v>
      </c>
      <c r="S9" s="34">
        <v>6.8519883662848044E-2</v>
      </c>
      <c r="T9" s="32">
        <v>39.695366078999989</v>
      </c>
      <c r="U9" s="34">
        <v>1.1783267668658181E-2</v>
      </c>
      <c r="V9" s="32">
        <v>3.9646448289999996</v>
      </c>
      <c r="W9" s="43">
        <v>2.1100478766268292E-3</v>
      </c>
      <c r="X9" s="32">
        <v>257.20248870200061</v>
      </c>
      <c r="Y9" s="34">
        <v>6.9877342569139744E-2</v>
      </c>
      <c r="Z9" s="32">
        <v>20.822156679999999</v>
      </c>
      <c r="AA9" s="34">
        <v>6.4222066381297831E-3</v>
      </c>
      <c r="AB9" s="32">
        <v>2.1156449199999989</v>
      </c>
      <c r="AC9" s="43">
        <v>9.0552436436277931E-4</v>
      </c>
      <c r="AD9" s="32">
        <v>263.06876889376178</v>
      </c>
      <c r="AE9" s="34">
        <v>5.9999863177228115E-2</v>
      </c>
      <c r="AF9" s="32">
        <v>30.298091998333298</v>
      </c>
      <c r="AG9" s="34">
        <v>6.4656681919041626E-3</v>
      </c>
      <c r="AH9" s="32">
        <v>3.1725161683616636</v>
      </c>
      <c r="AI9" s="43">
        <v>1.480202158375857E-3</v>
      </c>
      <c r="AJ9" s="32">
        <v>319.41779046500011</v>
      </c>
      <c r="AK9" s="34">
        <v>6.8263458541414579E-2</v>
      </c>
      <c r="AL9" s="32">
        <v>43.221370827999998</v>
      </c>
      <c r="AM9" s="34">
        <v>8.8605035795752303E-3</v>
      </c>
      <c r="AN9" s="32">
        <v>2.1015430400000006</v>
      </c>
      <c r="AO9" s="43">
        <v>9.7374398901395201E-4</v>
      </c>
      <c r="AP9" s="32">
        <v>362.50492533999926</v>
      </c>
      <c r="AQ9" s="34">
        <v>6.5862154179159069E-2</v>
      </c>
      <c r="AR9" s="32">
        <v>26.137887460000005</v>
      </c>
      <c r="AS9" s="34">
        <v>5.8429668520787277E-3</v>
      </c>
      <c r="AT9" s="32">
        <v>4.7159236500000006</v>
      </c>
      <c r="AU9" s="43">
        <v>1.8503744498735324E-3</v>
      </c>
      <c r="AV9" s="32">
        <v>474.90863766102439</v>
      </c>
      <c r="AW9" s="34">
        <v>7.9342834028753431E-2</v>
      </c>
      <c r="AX9" s="32">
        <v>24.761065573</v>
      </c>
      <c r="AY9" s="34">
        <v>5.1127822909229253E-3</v>
      </c>
      <c r="AZ9" s="32">
        <v>0</v>
      </c>
      <c r="BA9" s="33">
        <v>0</v>
      </c>
      <c r="BB9" s="32">
        <v>594.60414982999998</v>
      </c>
      <c r="BC9" s="34">
        <v>9.6501690119280406E-2</v>
      </c>
      <c r="BD9" s="32">
        <v>32.695509622000003</v>
      </c>
      <c r="BE9" s="34">
        <v>6.2204097158949602E-3</v>
      </c>
      <c r="BF9" s="32">
        <v>3.2896278000000003</v>
      </c>
      <c r="BG9" s="34">
        <v>1.18658017568155E-3</v>
      </c>
      <c r="BH9" s="32">
        <v>600.15084495573399</v>
      </c>
      <c r="BI9" s="34">
        <v>9.2949535979609907E-2</v>
      </c>
      <c r="BJ9" s="32">
        <v>29.84265899</v>
      </c>
      <c r="BK9" s="34">
        <v>5.6169372693210592E-4</v>
      </c>
      <c r="BL9" s="32">
        <v>4.0896278000000006</v>
      </c>
      <c r="BM9" s="34">
        <v>1.26625614103439E-3</v>
      </c>
      <c r="BN9" s="32">
        <v>638.17524623999998</v>
      </c>
      <c r="BO9" s="34">
        <v>8.8950719146153892E-2</v>
      </c>
      <c r="BP9" s="32">
        <v>36.873225390000002</v>
      </c>
      <c r="BQ9" s="34">
        <v>7.7264832372250306E-3</v>
      </c>
      <c r="BR9" s="32">
        <v>0</v>
      </c>
      <c r="BS9" s="34">
        <v>0</v>
      </c>
      <c r="BT9" s="32">
        <v>559.41762363344799</v>
      </c>
      <c r="BU9" s="34">
        <v>8.1062649557875108E-2</v>
      </c>
      <c r="BV9" s="32">
        <v>58.271298820000005</v>
      </c>
      <c r="BW9" s="34">
        <v>1.1782943432154301E-2</v>
      </c>
      <c r="BX9" s="30"/>
      <c r="BY9" s="44"/>
      <c r="BZ9" s="45"/>
      <c r="CA9" s="45"/>
    </row>
    <row r="10" spans="1:79" s="44" customFormat="1" ht="29.45" customHeight="1">
      <c r="A10" s="46" t="s">
        <v>83</v>
      </c>
      <c r="B10" s="46"/>
      <c r="C10" s="46"/>
      <c r="D10" s="47">
        <v>175</v>
      </c>
      <c r="E10" s="21">
        <v>0.10752254712484362</v>
      </c>
      <c r="F10" s="47">
        <v>318.31697000000008</v>
      </c>
      <c r="G10" s="21">
        <v>0.10021099426437369</v>
      </c>
      <c r="H10" s="47">
        <v>157.06834520000001</v>
      </c>
      <c r="I10" s="21">
        <v>6.2904255098322329E-2</v>
      </c>
      <c r="J10" s="47">
        <v>253.25</v>
      </c>
      <c r="K10" s="21">
        <v>0.13181718395879424</v>
      </c>
      <c r="L10" s="47">
        <v>366.63063086199998</v>
      </c>
      <c r="M10" s="21">
        <v>0.11217389691134376</v>
      </c>
      <c r="N10" s="47">
        <v>145.73552947300001</v>
      </c>
      <c r="O10" s="21">
        <v>4.3644544518960014E-2</v>
      </c>
      <c r="P10" s="47">
        <v>165.98758935000001</v>
      </c>
      <c r="Q10" s="21">
        <v>9.3435805312535508E-2</v>
      </c>
      <c r="R10" s="47">
        <v>313.7047804639999</v>
      </c>
      <c r="S10" s="21">
        <v>9.005851129083435E-2</v>
      </c>
      <c r="T10" s="47">
        <v>105.76644954</v>
      </c>
      <c r="U10" s="21">
        <v>3.1395966542119E-2</v>
      </c>
      <c r="V10" s="47">
        <v>374.25872374000005</v>
      </c>
      <c r="W10" s="21">
        <v>0.19918652474497714</v>
      </c>
      <c r="X10" s="47">
        <v>360.21246968750012</v>
      </c>
      <c r="Y10" s="21">
        <v>9.7863322664783869E-2</v>
      </c>
      <c r="Z10" s="47">
        <v>161.77479823140001</v>
      </c>
      <c r="AA10" s="21">
        <v>4.9896425190274936E-2</v>
      </c>
      <c r="AB10" s="47">
        <v>277.24620169999992</v>
      </c>
      <c r="AC10" s="21">
        <v>0.11866508798006968</v>
      </c>
      <c r="AD10" s="47">
        <v>399.47480782899993</v>
      </c>
      <c r="AE10" s="21">
        <v>9.1110905765362626E-2</v>
      </c>
      <c r="AF10" s="47">
        <v>418.89990859416605</v>
      </c>
      <c r="AG10" s="21">
        <v>8.93940058911252E-2</v>
      </c>
      <c r="AH10" s="47">
        <v>114.912619042</v>
      </c>
      <c r="AI10" s="21">
        <v>5.3614827381141504E-2</v>
      </c>
      <c r="AJ10" s="47">
        <v>526.46261993600024</v>
      </c>
      <c r="AK10" s="21">
        <v>0.1125114514670201</v>
      </c>
      <c r="AL10" s="47">
        <v>608.82000216200004</v>
      </c>
      <c r="AM10" s="21">
        <v>0.124809826831747</v>
      </c>
      <c r="AN10" s="47">
        <v>225.62165219300002</v>
      </c>
      <c r="AO10" s="21">
        <v>0.10454115068437059</v>
      </c>
      <c r="AP10" s="47">
        <v>806.49055648359649</v>
      </c>
      <c r="AQ10" s="21">
        <v>0.14652823082428174</v>
      </c>
      <c r="AR10" s="47">
        <v>940.68310647400006</v>
      </c>
      <c r="AS10" s="21">
        <v>0.2102840261229752</v>
      </c>
      <c r="AT10" s="48">
        <v>319.50368579287033</v>
      </c>
      <c r="AU10" s="49">
        <v>0.12536281346105937</v>
      </c>
      <c r="AV10" s="48">
        <v>1365.3311417859486</v>
      </c>
      <c r="AW10" s="49">
        <v>0.22810543668050354</v>
      </c>
      <c r="AX10" s="48">
        <v>1316.4649907533999</v>
      </c>
      <c r="AY10" s="49">
        <v>0.27182993686198242</v>
      </c>
      <c r="AZ10" s="48">
        <v>313.45366263839998</v>
      </c>
      <c r="BA10" s="49">
        <v>0.11902443775685199</v>
      </c>
      <c r="BB10" s="48">
        <v>1574.2224747586699</v>
      </c>
      <c r="BC10" s="49">
        <v>0.25548952102234901</v>
      </c>
      <c r="BD10" s="48">
        <v>1432.6767056499998</v>
      </c>
      <c r="BE10" s="49">
        <v>0.27257064357134497</v>
      </c>
      <c r="BF10" s="48">
        <v>370.95839707339996</v>
      </c>
      <c r="BG10" s="49">
        <v>0.13380598254000101</v>
      </c>
      <c r="BH10" s="48">
        <v>1901.8460119438</v>
      </c>
      <c r="BI10" s="49">
        <v>0.29455212102198502</v>
      </c>
      <c r="BJ10" s="48">
        <v>739.46319020784495</v>
      </c>
      <c r="BK10" s="49">
        <v>1.3918057213873899E-2</v>
      </c>
      <c r="BL10" s="48">
        <v>413.088526129</v>
      </c>
      <c r="BM10" s="49">
        <v>0.127903053427427</v>
      </c>
      <c r="BN10" s="48">
        <v>2285.3440576508101</v>
      </c>
      <c r="BO10" s="49">
        <v>0.318537891624803</v>
      </c>
      <c r="BP10" s="48">
        <v>692.27500085999998</v>
      </c>
      <c r="BQ10" s="49">
        <v>0.145060572627458</v>
      </c>
      <c r="BR10" s="48">
        <v>278.67657660294498</v>
      </c>
      <c r="BS10" s="49">
        <v>0.10587215869156999</v>
      </c>
      <c r="BT10" s="48">
        <v>2332.2935589756203</v>
      </c>
      <c r="BU10" s="49">
        <v>0.337961993777319</v>
      </c>
      <c r="BV10" s="48">
        <v>1203.6735234666398</v>
      </c>
      <c r="BW10" s="49">
        <v>0.24339284218805599</v>
      </c>
      <c r="BX10" s="30"/>
      <c r="BZ10" s="50"/>
      <c r="CA10" s="50"/>
    </row>
    <row r="11" spans="1:79" s="44" customFormat="1" ht="22.15" customHeight="1">
      <c r="A11" s="51" t="s">
        <v>84</v>
      </c>
      <c r="B11" s="46"/>
      <c r="C11" s="46"/>
      <c r="D11" s="27">
        <v>150</v>
      </c>
      <c r="E11" s="29">
        <v>9.2162183249865956E-2</v>
      </c>
      <c r="F11" s="27">
        <v>245.95532000000006</v>
      </c>
      <c r="G11" s="29">
        <v>7.7430452928136981E-2</v>
      </c>
      <c r="H11" s="27">
        <v>8.1120000000000001</v>
      </c>
      <c r="I11" s="29">
        <v>3.2487724799534633E-3</v>
      </c>
      <c r="J11" s="52">
        <v>250.6</v>
      </c>
      <c r="K11" s="29">
        <v>0.13043785310986708</v>
      </c>
      <c r="L11" s="52">
        <v>287.02174219199992</v>
      </c>
      <c r="M11" s="29">
        <v>8.781685055681672E-2</v>
      </c>
      <c r="N11" s="52">
        <v>4.6578132630000004</v>
      </c>
      <c r="O11" s="29">
        <v>1.3949113099127176E-3</v>
      </c>
      <c r="P11" s="27">
        <v>151.51545835000002</v>
      </c>
      <c r="Q11" s="29">
        <v>8.5289321470769258E-2</v>
      </c>
      <c r="R11" s="27">
        <v>175.06612634999993</v>
      </c>
      <c r="S11" s="29">
        <v>5.0258063307847475E-2</v>
      </c>
      <c r="T11" s="27">
        <v>3.6548859999999999</v>
      </c>
      <c r="U11" s="29">
        <v>1.0849251257872858E-3</v>
      </c>
      <c r="V11" s="27">
        <v>374.25872374000011</v>
      </c>
      <c r="W11" s="29">
        <v>0.19918652474497717</v>
      </c>
      <c r="X11" s="27">
        <v>255.23734720750008</v>
      </c>
      <c r="Y11" s="29">
        <v>6.9343448569509206E-2</v>
      </c>
      <c r="Z11" s="27">
        <v>52.942003231400001</v>
      </c>
      <c r="AA11" s="29">
        <v>1.6328975418534095E-2</v>
      </c>
      <c r="AB11" s="53">
        <v>277.24620169999992</v>
      </c>
      <c r="AC11" s="29">
        <v>0.11866508798006968</v>
      </c>
      <c r="AD11" s="53">
        <v>293.77565658899994</v>
      </c>
      <c r="AE11" s="29">
        <v>6.7003389548147663E-2</v>
      </c>
      <c r="AF11" s="53">
        <v>295.17888822169999</v>
      </c>
      <c r="AG11" s="29">
        <v>6.2991714085549294E-2</v>
      </c>
      <c r="AH11" s="53">
        <v>113.772619042</v>
      </c>
      <c r="AI11" s="29">
        <v>5.3082937117704357E-2</v>
      </c>
      <c r="AJ11" s="53">
        <v>405.44527979600019</v>
      </c>
      <c r="AK11" s="29">
        <v>8.6648577112360875E-2</v>
      </c>
      <c r="AL11" s="53">
        <v>190.51956416199999</v>
      </c>
      <c r="AM11" s="29">
        <v>3.9057050896287554E-2</v>
      </c>
      <c r="AN11" s="53">
        <v>225.47165219300004</v>
      </c>
      <c r="AO11" s="29">
        <v>0.10447164861109774</v>
      </c>
      <c r="AP11" s="53">
        <v>667.66406273799987</v>
      </c>
      <c r="AQ11" s="29">
        <v>0.12130536819241873</v>
      </c>
      <c r="AR11" s="53">
        <v>311.356490474</v>
      </c>
      <c r="AS11" s="29">
        <v>6.9601862652566029E-2</v>
      </c>
      <c r="AT11" s="53">
        <v>318.50368579287061</v>
      </c>
      <c r="AU11" s="29">
        <v>0.12497044611434187</v>
      </c>
      <c r="AV11" s="53">
        <v>1238.3608979928426</v>
      </c>
      <c r="AW11" s="29">
        <v>0.20689255870573509</v>
      </c>
      <c r="AX11" s="53">
        <v>392.5497431334</v>
      </c>
      <c r="AY11" s="29">
        <v>8.105553329608281E-2</v>
      </c>
      <c r="AZ11" s="53">
        <v>313.45366263840003</v>
      </c>
      <c r="BA11" s="29">
        <v>0.11902443775685217</v>
      </c>
      <c r="BB11" s="53">
        <v>1368.6704088502338</v>
      </c>
      <c r="BC11" s="29">
        <v>0.22212930688098292</v>
      </c>
      <c r="BD11" s="53">
        <v>262.31379265000004</v>
      </c>
      <c r="BE11" s="29">
        <v>4.9905913175165351E-2</v>
      </c>
      <c r="BF11" s="53">
        <v>370.84469707340003</v>
      </c>
      <c r="BG11" s="29">
        <v>0.13376497055500508</v>
      </c>
      <c r="BH11" s="53">
        <v>1707.3256447065407</v>
      </c>
      <c r="BI11" s="29">
        <v>0.26442539867333881</v>
      </c>
      <c r="BJ11" s="53">
        <v>242.25197955590002</v>
      </c>
      <c r="BK11" s="29">
        <v>4.5596277898370301E-3</v>
      </c>
      <c r="BL11" s="53">
        <v>413.08721084900003</v>
      </c>
      <c r="BM11" s="29">
        <v>0.12790264618220598</v>
      </c>
      <c r="BN11" s="53">
        <v>2073.8509213681082</v>
      </c>
      <c r="BO11" s="29">
        <v>0.28905936409234051</v>
      </c>
      <c r="BP11" s="53">
        <v>211.77500086000001</v>
      </c>
      <c r="BQ11" s="29">
        <v>4.4375721865976547E-2</v>
      </c>
      <c r="BR11" s="53">
        <v>278.6765766029452</v>
      </c>
      <c r="BS11" s="29">
        <v>0.10587215869156981</v>
      </c>
      <c r="BT11" s="53">
        <v>2129.3699761211601</v>
      </c>
      <c r="BU11" s="29">
        <v>0.30855726537938488</v>
      </c>
      <c r="BV11" s="53">
        <v>349.38189054079999</v>
      </c>
      <c r="BW11" s="29">
        <v>7.0647937077531281E-2</v>
      </c>
      <c r="BX11" s="30"/>
      <c r="BZ11" s="50"/>
      <c r="CA11" s="50"/>
    </row>
    <row r="12" spans="1:79">
      <c r="A12" s="42"/>
      <c r="B12" s="54" t="s">
        <v>85</v>
      </c>
      <c r="C12" s="54"/>
      <c r="D12" s="32">
        <v>150</v>
      </c>
      <c r="E12" s="34">
        <v>9.2162183249865956E-2</v>
      </c>
      <c r="F12" s="32">
        <v>5.4127000000000001</v>
      </c>
      <c r="G12" s="43">
        <v>1.703999785668905E-3</v>
      </c>
      <c r="H12" s="32">
        <v>8.1120000000000001</v>
      </c>
      <c r="I12" s="43">
        <v>3.2487724799534633E-3</v>
      </c>
      <c r="J12" s="32">
        <v>250.6</v>
      </c>
      <c r="K12" s="34">
        <v>0.13043785310986708</v>
      </c>
      <c r="L12" s="32">
        <v>4.4507082200000001</v>
      </c>
      <c r="M12" s="43">
        <v>1.361733698788167E-3</v>
      </c>
      <c r="N12" s="32">
        <v>4.6578132630000004</v>
      </c>
      <c r="O12" s="43">
        <v>1.3949113099127176E-3</v>
      </c>
      <c r="P12" s="32">
        <v>139.92176000000001</v>
      </c>
      <c r="Q12" s="34">
        <v>7.876313149400721E-2</v>
      </c>
      <c r="R12" s="32">
        <v>7.8546999999999992E-2</v>
      </c>
      <c r="S12" s="43">
        <v>2.2549308543842677E-5</v>
      </c>
      <c r="T12" s="32">
        <v>3.6548859999999999</v>
      </c>
      <c r="U12" s="43">
        <v>1.0849251257872858E-3</v>
      </c>
      <c r="V12" s="32">
        <v>219.381258</v>
      </c>
      <c r="W12" s="34">
        <v>0.11675824130036405</v>
      </c>
      <c r="X12" s="32">
        <v>66.990427042500002</v>
      </c>
      <c r="Y12" s="34">
        <v>1.8200107794156522E-2</v>
      </c>
      <c r="Z12" s="32">
        <v>1.966997865</v>
      </c>
      <c r="AA12" s="43">
        <v>6.0668387717607516E-4</v>
      </c>
      <c r="AB12" s="32">
        <v>118.57752099999999</v>
      </c>
      <c r="AC12" s="34">
        <v>5.0752767308059971E-2</v>
      </c>
      <c r="AD12" s="32">
        <v>86.307454153999998</v>
      </c>
      <c r="AE12" s="34">
        <v>1.9684721459680976E-2</v>
      </c>
      <c r="AF12" s="32">
        <v>234.568313897</v>
      </c>
      <c r="AG12" s="34">
        <v>5.0057306779445206E-2</v>
      </c>
      <c r="AH12" s="32">
        <v>51.868743000000002</v>
      </c>
      <c r="AI12" s="34">
        <v>2.4200420507388954E-2</v>
      </c>
      <c r="AJ12" s="32">
        <v>101.43631030000005</v>
      </c>
      <c r="AK12" s="34">
        <v>2.1678170626243973E-2</v>
      </c>
      <c r="AL12" s="32">
        <v>116.411951</v>
      </c>
      <c r="AM12" s="34">
        <v>2.3864780056273058E-2</v>
      </c>
      <c r="AN12" s="32">
        <v>89.768074999999996</v>
      </c>
      <c r="AO12" s="34">
        <v>4.1593782174741273E-2</v>
      </c>
      <c r="AP12" s="32">
        <v>191.67411011400014</v>
      </c>
      <c r="AQ12" s="34">
        <v>3.482454695102713E-2</v>
      </c>
      <c r="AR12" s="32">
        <v>245.776096002</v>
      </c>
      <c r="AS12" s="34">
        <v>5.4941761615994227E-2</v>
      </c>
      <c r="AT12" s="32">
        <v>118.43675099999999</v>
      </c>
      <c r="AU12" s="34">
        <v>4.6470713743729394E-2</v>
      </c>
      <c r="AV12" s="32">
        <v>409.25298204390043</v>
      </c>
      <c r="AW12" s="34">
        <v>6.8373764667676237E-2</v>
      </c>
      <c r="AX12" s="32">
        <v>168.02555200000003</v>
      </c>
      <c r="AY12" s="34">
        <v>3.4694713123529973E-2</v>
      </c>
      <c r="AZ12" s="32">
        <v>141.56850899999998</v>
      </c>
      <c r="BA12" s="34">
        <v>5.3756309771499297E-2</v>
      </c>
      <c r="BB12" s="32">
        <v>494.53177082544903</v>
      </c>
      <c r="BC12" s="34">
        <v>8.0260374428904893E-2</v>
      </c>
      <c r="BD12" s="32">
        <v>128.21166276</v>
      </c>
      <c r="BE12" s="34">
        <v>2.43926178837327E-2</v>
      </c>
      <c r="BF12" s="32">
        <v>162.58780100000001</v>
      </c>
      <c r="BG12" s="34">
        <v>5.8645984653417901E-2</v>
      </c>
      <c r="BH12" s="32">
        <v>643.54748481489401</v>
      </c>
      <c r="BI12" s="34">
        <v>9.9670675459602801E-2</v>
      </c>
      <c r="BJ12" s="32">
        <v>41.291505712400003</v>
      </c>
      <c r="BK12" s="34">
        <v>7.7718207824604806E-4</v>
      </c>
      <c r="BL12" s="32">
        <v>194.72741200000002</v>
      </c>
      <c r="BM12" s="34">
        <v>6.0292719369898003E-2</v>
      </c>
      <c r="BN12" s="32">
        <v>757.44576327590801</v>
      </c>
      <c r="BO12" s="34">
        <v>0.10557499018421901</v>
      </c>
      <c r="BP12" s="32">
        <v>0.65715400000000002</v>
      </c>
      <c r="BQ12" s="34">
        <v>1.3770125373009499E-4</v>
      </c>
      <c r="BR12" s="32">
        <v>101.874454</v>
      </c>
      <c r="BS12" s="34">
        <v>3.8703175171669699E-2</v>
      </c>
      <c r="BT12" s="32">
        <v>690.658301579355</v>
      </c>
      <c r="BU12" s="34">
        <v>0.1000801360199</v>
      </c>
      <c r="BV12" s="32">
        <v>210.23267662000001</v>
      </c>
      <c r="BW12" s="34">
        <v>4.2510803540792903E-2</v>
      </c>
      <c r="BX12" s="30"/>
      <c r="BY12" s="44"/>
      <c r="BZ12" s="45"/>
      <c r="CA12" s="45"/>
    </row>
    <row r="13" spans="1:79">
      <c r="A13" s="42"/>
      <c r="B13" s="54" t="s">
        <v>86</v>
      </c>
      <c r="C13" s="54"/>
      <c r="D13" s="32" t="s">
        <v>87</v>
      </c>
      <c r="E13" s="34" t="s">
        <v>87</v>
      </c>
      <c r="F13" s="32" t="s">
        <v>87</v>
      </c>
      <c r="G13" s="43" t="s">
        <v>87</v>
      </c>
      <c r="H13" s="32" t="s">
        <v>87</v>
      </c>
      <c r="I13" s="34" t="s">
        <v>87</v>
      </c>
      <c r="J13" s="32" t="s">
        <v>87</v>
      </c>
      <c r="K13" s="34" t="s">
        <v>87</v>
      </c>
      <c r="L13" s="32" t="s">
        <v>87</v>
      </c>
      <c r="M13" s="34" t="s">
        <v>87</v>
      </c>
      <c r="N13" s="32" t="s">
        <v>87</v>
      </c>
      <c r="O13" s="34" t="s">
        <v>87</v>
      </c>
      <c r="P13" s="32" t="s">
        <v>87</v>
      </c>
      <c r="Q13" s="34" t="s">
        <v>87</v>
      </c>
      <c r="R13" s="32" t="s">
        <v>87</v>
      </c>
      <c r="S13" s="34" t="s">
        <v>87</v>
      </c>
      <c r="T13" s="32" t="s">
        <v>87</v>
      </c>
      <c r="U13" s="34" t="s">
        <v>87</v>
      </c>
      <c r="V13" s="32">
        <v>0.9</v>
      </c>
      <c r="W13" s="43">
        <v>4.7899450540267962E-4</v>
      </c>
      <c r="X13" s="32">
        <v>28.369752000000002</v>
      </c>
      <c r="Y13" s="34">
        <v>7.70755714343956E-3</v>
      </c>
      <c r="Z13" s="32">
        <v>0</v>
      </c>
      <c r="AA13" s="33">
        <v>0</v>
      </c>
      <c r="AB13" s="32">
        <v>0</v>
      </c>
      <c r="AC13" s="33">
        <v>0</v>
      </c>
      <c r="AD13" s="32">
        <v>32.324840000000002</v>
      </c>
      <c r="AE13" s="34">
        <v>7.3725436332924658E-3</v>
      </c>
      <c r="AF13" s="32">
        <v>0.81361499999999998</v>
      </c>
      <c r="AG13" s="43">
        <v>1.7362692760473133E-4</v>
      </c>
      <c r="AH13" s="32">
        <v>0</v>
      </c>
      <c r="AI13" s="33">
        <v>0</v>
      </c>
      <c r="AJ13" s="32">
        <v>134.791202</v>
      </c>
      <c r="AK13" s="34">
        <v>2.8806515805144744E-2</v>
      </c>
      <c r="AL13" s="32">
        <v>0.81201199999999996</v>
      </c>
      <c r="AM13" s="43">
        <v>1.6646476256595335E-4</v>
      </c>
      <c r="AN13" s="32">
        <v>10</v>
      </c>
      <c r="AO13" s="43">
        <v>4.6334715515222169E-3</v>
      </c>
      <c r="AP13" s="32">
        <v>211.03272799999996</v>
      </c>
      <c r="AQ13" s="34">
        <v>3.8341741302820566E-2</v>
      </c>
      <c r="AR13" s="32">
        <v>0.80643799999999999</v>
      </c>
      <c r="AS13" s="43">
        <v>1.8027434349725615E-4</v>
      </c>
      <c r="AT13" s="32">
        <v>10</v>
      </c>
      <c r="AU13" s="43">
        <v>3.9236734671765352E-3</v>
      </c>
      <c r="AV13" s="32">
        <v>349.63147036999999</v>
      </c>
      <c r="AW13" s="34">
        <v>5.841281780306648E-2</v>
      </c>
      <c r="AX13" s="32">
        <v>0</v>
      </c>
      <c r="AY13" s="33">
        <v>0</v>
      </c>
      <c r="AZ13" s="32">
        <v>10</v>
      </c>
      <c r="BA13" s="34">
        <v>3.7971940335614703E-3</v>
      </c>
      <c r="BB13" s="32">
        <v>319.00043851499998</v>
      </c>
      <c r="BC13" s="34">
        <v>5.1772395928098396E-2</v>
      </c>
      <c r="BD13" s="32">
        <v>0</v>
      </c>
      <c r="BE13" s="33">
        <v>0</v>
      </c>
      <c r="BF13" s="32">
        <v>10</v>
      </c>
      <c r="BG13" s="34">
        <v>3.6070347401658898E-3</v>
      </c>
      <c r="BH13" s="32">
        <v>322.99758100000003</v>
      </c>
      <c r="BI13" s="34">
        <v>5.0024882125594299E-2</v>
      </c>
      <c r="BJ13" s="32">
        <v>0</v>
      </c>
      <c r="BK13" s="33">
        <v>0</v>
      </c>
      <c r="BL13" s="32">
        <v>10</v>
      </c>
      <c r="BM13" s="34">
        <v>3.0962625523877504E-3</v>
      </c>
      <c r="BN13" s="32">
        <v>435.985478</v>
      </c>
      <c r="BO13" s="34">
        <v>6.0768922069401501E-2</v>
      </c>
      <c r="BP13" s="32">
        <v>0</v>
      </c>
      <c r="BQ13" s="33">
        <v>0</v>
      </c>
      <c r="BR13" s="32">
        <v>0</v>
      </c>
      <c r="BS13" s="33">
        <v>0</v>
      </c>
      <c r="BT13" s="32">
        <v>597.12358973000005</v>
      </c>
      <c r="BU13" s="34">
        <v>8.6526448671091299E-2</v>
      </c>
      <c r="BV13" s="32">
        <v>0</v>
      </c>
      <c r="BW13" s="33">
        <v>0</v>
      </c>
      <c r="BX13" s="30"/>
      <c r="BY13" s="44"/>
      <c r="BZ13" s="45"/>
      <c r="CA13" s="45"/>
    </row>
    <row r="14" spans="1:79">
      <c r="A14" s="42"/>
      <c r="B14" s="54" t="s">
        <v>88</v>
      </c>
      <c r="C14" s="54"/>
      <c r="D14" s="32" t="s">
        <v>87</v>
      </c>
      <c r="E14" s="34" t="s">
        <v>87</v>
      </c>
      <c r="F14" s="32" t="s">
        <v>87</v>
      </c>
      <c r="G14" s="43" t="s">
        <v>87</v>
      </c>
      <c r="H14" s="32" t="s">
        <v>87</v>
      </c>
      <c r="I14" s="34" t="s">
        <v>87</v>
      </c>
      <c r="J14" s="32" t="s">
        <v>87</v>
      </c>
      <c r="K14" s="34" t="s">
        <v>87</v>
      </c>
      <c r="L14" s="32" t="s">
        <v>87</v>
      </c>
      <c r="M14" s="34" t="s">
        <v>87</v>
      </c>
      <c r="N14" s="32" t="s">
        <v>87</v>
      </c>
      <c r="O14" s="34" t="s">
        <v>87</v>
      </c>
      <c r="P14" s="32" t="s">
        <v>87</v>
      </c>
      <c r="Q14" s="34" t="s">
        <v>87</v>
      </c>
      <c r="R14" s="32" t="s">
        <v>87</v>
      </c>
      <c r="S14" s="34" t="s">
        <v>87</v>
      </c>
      <c r="T14" s="32" t="s">
        <v>87</v>
      </c>
      <c r="U14" s="34" t="s">
        <v>87</v>
      </c>
      <c r="V14" s="32">
        <v>44.226854259999996</v>
      </c>
      <c r="W14" s="34">
        <v>2.353824464642788E-2</v>
      </c>
      <c r="X14" s="32">
        <v>117.10150314200008</v>
      </c>
      <c r="Y14" s="34">
        <v>3.1814396088116412E-2</v>
      </c>
      <c r="Z14" s="32">
        <v>26.3215404004</v>
      </c>
      <c r="AA14" s="34">
        <v>8.1183891795232697E-3</v>
      </c>
      <c r="AB14" s="32">
        <v>51.631077099999999</v>
      </c>
      <c r="AC14" s="34">
        <v>2.2098792585829183E-2</v>
      </c>
      <c r="AD14" s="32">
        <v>114.76729860599997</v>
      </c>
      <c r="AE14" s="34">
        <v>2.6175749567448451E-2</v>
      </c>
      <c r="AF14" s="32">
        <v>31.647366204700003</v>
      </c>
      <c r="AG14" s="34">
        <v>6.7536057728825897E-3</v>
      </c>
      <c r="AH14" s="32">
        <v>21.903876042000004</v>
      </c>
      <c r="AI14" s="34">
        <v>1.0219700349363054E-2</v>
      </c>
      <c r="AJ14" s="32">
        <v>114.91445014300008</v>
      </c>
      <c r="AK14" s="34">
        <v>2.4558612692569131E-2</v>
      </c>
      <c r="AL14" s="32">
        <v>43.311462621999993</v>
      </c>
      <c r="AM14" s="34">
        <v>8.8789726528122649E-3</v>
      </c>
      <c r="AN14" s="32">
        <v>101.21145901900002</v>
      </c>
      <c r="AO14" s="34">
        <v>4.6896041605259328E-2</v>
      </c>
      <c r="AP14" s="32">
        <v>186.67408363399983</v>
      </c>
      <c r="AQ14" s="34">
        <v>3.3916110977041974E-2</v>
      </c>
      <c r="AR14" s="32">
        <v>36.256893000000005</v>
      </c>
      <c r="AS14" s="34">
        <v>8.105009415262255E-3</v>
      </c>
      <c r="AT14" s="32">
        <v>149.51055136577068</v>
      </c>
      <c r="AU14" s="34">
        <v>5.8663058345680891E-2</v>
      </c>
      <c r="AV14" s="32">
        <v>333.80623070659965</v>
      </c>
      <c r="AW14" s="34">
        <v>5.5768900079728206E-2</v>
      </c>
      <c r="AX14" s="32">
        <v>117.60688159999999</v>
      </c>
      <c r="AY14" s="34">
        <v>2.4284026863158021E-2</v>
      </c>
      <c r="AZ14" s="32">
        <v>139.34334251999999</v>
      </c>
      <c r="BA14" s="34">
        <v>5.2911370883345604E-2</v>
      </c>
      <c r="BB14" s="32">
        <v>342.17130290718501</v>
      </c>
      <c r="BC14" s="34">
        <v>5.5532927327029497E-2</v>
      </c>
      <c r="BD14" s="32">
        <v>70.285812000000007</v>
      </c>
      <c r="BE14" s="34">
        <v>1.3372067079210801E-2</v>
      </c>
      <c r="BF14" s="32">
        <v>135.99073593</v>
      </c>
      <c r="BG14" s="34">
        <v>4.9052330884023602E-2</v>
      </c>
      <c r="BH14" s="32">
        <v>405.10073830753197</v>
      </c>
      <c r="BI14" s="34">
        <v>6.2740769203548694E-2</v>
      </c>
      <c r="BJ14" s="32">
        <v>62.231889000000002</v>
      </c>
      <c r="BK14" s="34">
        <v>1.17131860395377E-3</v>
      </c>
      <c r="BL14" s="32">
        <v>145.67794148999999</v>
      </c>
      <c r="BM14" s="34">
        <v>4.5105715494441999E-2</v>
      </c>
      <c r="BN14" s="32">
        <v>422.11846731330002</v>
      </c>
      <c r="BO14" s="34">
        <v>5.8836097848692905E-2</v>
      </c>
      <c r="BP14" s="32">
        <v>85.289248000000001</v>
      </c>
      <c r="BQ14" s="34">
        <v>1.78716653619958E-2</v>
      </c>
      <c r="BR14" s="32">
        <v>124.27605157078301</v>
      </c>
      <c r="BS14" s="34">
        <v>4.7213777396907401E-2</v>
      </c>
      <c r="BT14" s="32">
        <v>329.33069866093899</v>
      </c>
      <c r="BU14" s="34">
        <v>4.7721805474784898E-2</v>
      </c>
      <c r="BV14" s="32">
        <v>80.425456000000011</v>
      </c>
      <c r="BW14" s="34">
        <v>1.62626990944633E-2</v>
      </c>
      <c r="BX14" s="30"/>
      <c r="BY14" s="44"/>
      <c r="BZ14" s="45"/>
      <c r="CA14" s="45"/>
    </row>
    <row r="15" spans="1:79">
      <c r="A15" s="42"/>
      <c r="B15" s="54" t="s">
        <v>89</v>
      </c>
      <c r="C15" s="54"/>
      <c r="D15" s="32" t="s">
        <v>87</v>
      </c>
      <c r="E15" s="34" t="s">
        <v>87</v>
      </c>
      <c r="F15" s="32" t="s">
        <v>87</v>
      </c>
      <c r="G15" s="43" t="s">
        <v>87</v>
      </c>
      <c r="H15" s="32" t="s">
        <v>87</v>
      </c>
      <c r="I15" s="34" t="s">
        <v>87</v>
      </c>
      <c r="J15" s="32" t="s">
        <v>87</v>
      </c>
      <c r="K15" s="34" t="s">
        <v>87</v>
      </c>
      <c r="L15" s="32" t="s">
        <v>87</v>
      </c>
      <c r="M15" s="34" t="s">
        <v>87</v>
      </c>
      <c r="N15" s="32" t="s">
        <v>87</v>
      </c>
      <c r="O15" s="34" t="s">
        <v>87</v>
      </c>
      <c r="P15" s="32" t="s">
        <v>87</v>
      </c>
      <c r="Q15" s="34" t="s">
        <v>87</v>
      </c>
      <c r="R15" s="32" t="s">
        <v>87</v>
      </c>
      <c r="S15" s="34" t="s">
        <v>87</v>
      </c>
      <c r="T15" s="32" t="s">
        <v>87</v>
      </c>
      <c r="U15" s="34" t="s">
        <v>87</v>
      </c>
      <c r="V15" s="32">
        <v>0</v>
      </c>
      <c r="W15" s="33">
        <v>0</v>
      </c>
      <c r="X15" s="32">
        <v>0</v>
      </c>
      <c r="Y15" s="33">
        <v>0</v>
      </c>
      <c r="Z15" s="32">
        <v>14.804799999999998</v>
      </c>
      <c r="AA15" s="43">
        <v>4.5662649790503742E-3</v>
      </c>
      <c r="AB15" s="32">
        <v>0</v>
      </c>
      <c r="AC15" s="34">
        <v>0</v>
      </c>
      <c r="AD15" s="32">
        <v>0</v>
      </c>
      <c r="AE15" s="34">
        <v>0</v>
      </c>
      <c r="AF15" s="32">
        <v>11.6584</v>
      </c>
      <c r="AG15" s="43">
        <v>2.4879238617613979E-3</v>
      </c>
      <c r="AH15" s="32">
        <v>0</v>
      </c>
      <c r="AI15" s="34">
        <v>0</v>
      </c>
      <c r="AJ15" s="32">
        <v>0</v>
      </c>
      <c r="AK15" s="34">
        <v>0</v>
      </c>
      <c r="AL15" s="32">
        <v>11.498799999999999</v>
      </c>
      <c r="AM15" s="43">
        <v>2.3572866063474238E-3</v>
      </c>
      <c r="AN15" s="32">
        <v>3.578166</v>
      </c>
      <c r="AO15" s="43">
        <v>1.6579330367624046E-3</v>
      </c>
      <c r="AP15" s="32">
        <v>16.412959999999998</v>
      </c>
      <c r="AQ15" s="43">
        <v>2.9820088679967304E-3</v>
      </c>
      <c r="AR15" s="32">
        <v>11.833703120000001</v>
      </c>
      <c r="AS15" s="43">
        <v>2.6453528493193923E-3</v>
      </c>
      <c r="AT15" s="32">
        <v>7.4116580599999997</v>
      </c>
      <c r="AU15" s="43">
        <v>2.9080926077807113E-3</v>
      </c>
      <c r="AV15" s="32">
        <v>26.255964129999999</v>
      </c>
      <c r="AW15" s="43">
        <v>4.3865755200654735E-3</v>
      </c>
      <c r="AX15" s="32">
        <v>11.999832234400001</v>
      </c>
      <c r="AY15" s="43">
        <v>2.477782289344871E-3</v>
      </c>
      <c r="AZ15" s="32">
        <v>8.8528719700000007</v>
      </c>
      <c r="BA15" s="34">
        <v>3.3616072624367598E-3</v>
      </c>
      <c r="BB15" s="32">
        <v>79.934289950000007</v>
      </c>
      <c r="BC15" s="34">
        <v>1.2972990654143599E-2</v>
      </c>
      <c r="BD15" s="32">
        <v>12.19471072</v>
      </c>
      <c r="BE15" s="34">
        <v>2.3200769133806302E-3</v>
      </c>
      <c r="BF15" s="32">
        <v>17.59059396</v>
      </c>
      <c r="BG15" s="34">
        <v>6.3449883513872294E-3</v>
      </c>
      <c r="BH15" s="32">
        <v>164.75928914327301</v>
      </c>
      <c r="BI15" s="34">
        <v>2.55174171675575E-2</v>
      </c>
      <c r="BJ15" s="32">
        <v>12.789309999999999</v>
      </c>
      <c r="BK15" s="34">
        <v>2.4071833549407402E-4</v>
      </c>
      <c r="BL15" s="32">
        <v>17.810805049999999</v>
      </c>
      <c r="BM15" s="34">
        <v>5.5146928704193597E-3</v>
      </c>
      <c r="BN15" s="32">
        <v>191.11828416200001</v>
      </c>
      <c r="BO15" s="34">
        <v>2.6638621473255401E-2</v>
      </c>
      <c r="BP15" s="32">
        <v>13.003946610000002</v>
      </c>
      <c r="BQ15" s="34">
        <v>2.7248708090283603E-3</v>
      </c>
      <c r="BR15" s="32">
        <v>24.375055530000001</v>
      </c>
      <c r="BS15" s="34">
        <v>9.26033963329774E-3</v>
      </c>
      <c r="BT15" s="32">
        <v>209.53129616000001</v>
      </c>
      <c r="BU15" s="34">
        <v>3.0362221915187199E-2</v>
      </c>
      <c r="BV15" s="32">
        <v>13.261395</v>
      </c>
      <c r="BW15" s="34">
        <v>2.6815648574976198E-3</v>
      </c>
      <c r="BX15" s="30"/>
      <c r="BY15" s="44"/>
      <c r="BZ15" s="45"/>
      <c r="CA15" s="45"/>
    </row>
    <row r="16" spans="1:79">
      <c r="A16" s="42"/>
      <c r="B16" s="54" t="s">
        <v>90</v>
      </c>
      <c r="C16" s="54"/>
      <c r="D16" s="32" t="s">
        <v>87</v>
      </c>
      <c r="E16" s="34" t="s">
        <v>87</v>
      </c>
      <c r="F16" s="32" t="s">
        <v>87</v>
      </c>
      <c r="G16" s="43" t="s">
        <v>87</v>
      </c>
      <c r="H16" s="32" t="s">
        <v>87</v>
      </c>
      <c r="I16" s="34" t="s">
        <v>87</v>
      </c>
      <c r="J16" s="32" t="s">
        <v>87</v>
      </c>
      <c r="K16" s="34" t="s">
        <v>87</v>
      </c>
      <c r="L16" s="32" t="s">
        <v>87</v>
      </c>
      <c r="M16" s="34" t="s">
        <v>87</v>
      </c>
      <c r="N16" s="32" t="s">
        <v>87</v>
      </c>
      <c r="O16" s="34" t="s">
        <v>87</v>
      </c>
      <c r="P16" s="32" t="s">
        <v>87</v>
      </c>
      <c r="Q16" s="34" t="s">
        <v>87</v>
      </c>
      <c r="R16" s="32" t="s">
        <v>87</v>
      </c>
      <c r="S16" s="34" t="s">
        <v>87</v>
      </c>
      <c r="T16" s="32" t="s">
        <v>87</v>
      </c>
      <c r="U16" s="34" t="s">
        <v>87</v>
      </c>
      <c r="V16" s="32" t="s">
        <v>87</v>
      </c>
      <c r="W16" s="34" t="s">
        <v>87</v>
      </c>
      <c r="X16" s="32" t="s">
        <v>87</v>
      </c>
      <c r="Y16" s="34" t="s">
        <v>87</v>
      </c>
      <c r="Z16" s="32" t="s">
        <v>87</v>
      </c>
      <c r="AA16" s="34" t="s">
        <v>87</v>
      </c>
      <c r="AB16" s="32" t="s">
        <v>87</v>
      </c>
      <c r="AC16" s="34" t="s">
        <v>87</v>
      </c>
      <c r="AD16" s="32" t="s">
        <v>87</v>
      </c>
      <c r="AE16" s="34" t="s">
        <v>87</v>
      </c>
      <c r="AF16" s="32" t="s">
        <v>87</v>
      </c>
      <c r="AG16" s="34" t="s">
        <v>87</v>
      </c>
      <c r="AH16" s="32" t="s">
        <v>87</v>
      </c>
      <c r="AI16" s="34" t="s">
        <v>87</v>
      </c>
      <c r="AJ16" s="32" t="s">
        <v>87</v>
      </c>
      <c r="AK16" s="34" t="s">
        <v>87</v>
      </c>
      <c r="AL16" s="32" t="s">
        <v>87</v>
      </c>
      <c r="AM16" s="34" t="s">
        <v>87</v>
      </c>
      <c r="AN16" s="32" t="s">
        <v>87</v>
      </c>
      <c r="AO16" s="34" t="s">
        <v>87</v>
      </c>
      <c r="AP16" s="32" t="s">
        <v>87</v>
      </c>
      <c r="AQ16" s="34" t="s">
        <v>87</v>
      </c>
      <c r="AR16" s="32" t="s">
        <v>87</v>
      </c>
      <c r="AS16" s="34" t="s">
        <v>87</v>
      </c>
      <c r="AT16" s="32">
        <v>1.37157211</v>
      </c>
      <c r="AU16" s="43">
        <v>5.3816010963263368E-4</v>
      </c>
      <c r="AV16" s="32">
        <v>36.147017209999973</v>
      </c>
      <c r="AW16" s="34">
        <v>6.039070591035701E-3</v>
      </c>
      <c r="AX16" s="32">
        <v>0</v>
      </c>
      <c r="AY16" s="33">
        <v>0</v>
      </c>
      <c r="AZ16" s="32">
        <v>10.903158869999999</v>
      </c>
      <c r="BA16" s="34">
        <v>4.1401409808136799E-3</v>
      </c>
      <c r="BB16" s="32">
        <v>34.729387390000007</v>
      </c>
      <c r="BC16" s="34">
        <v>5.6364298515246105E-3</v>
      </c>
      <c r="BD16" s="32">
        <v>0</v>
      </c>
      <c r="BE16" s="33">
        <v>0</v>
      </c>
      <c r="BF16" s="32">
        <v>32.75569634</v>
      </c>
      <c r="BG16" s="34">
        <v>1.18150934636705E-2</v>
      </c>
      <c r="BH16" s="32">
        <v>60.830364099999997</v>
      </c>
      <c r="BI16" s="34">
        <v>9.4212216213454703E-3</v>
      </c>
      <c r="BJ16" s="32">
        <v>0</v>
      </c>
      <c r="BK16" s="33">
        <v>0</v>
      </c>
      <c r="BL16" s="32">
        <v>33.909652919999999</v>
      </c>
      <c r="BM16" s="34">
        <v>1.0499318850066199E-2</v>
      </c>
      <c r="BN16" s="32">
        <v>142.28453622000001</v>
      </c>
      <c r="BO16" s="34">
        <v>1.9832031866974499E-2</v>
      </c>
      <c r="BP16" s="32">
        <v>0</v>
      </c>
      <c r="BQ16" s="33">
        <v>0</v>
      </c>
      <c r="BR16" s="32">
        <v>25.1182452521622</v>
      </c>
      <c r="BS16" s="34">
        <v>9.5426852152689194E-3</v>
      </c>
      <c r="BT16" s="32">
        <v>181.39478651500002</v>
      </c>
      <c r="BU16" s="34">
        <v>2.6285088974111203E-2</v>
      </c>
      <c r="BV16" s="32">
        <v>0</v>
      </c>
      <c r="BW16" s="33">
        <v>0</v>
      </c>
      <c r="BX16" s="30"/>
      <c r="BY16" s="44"/>
      <c r="BZ16" s="45"/>
      <c r="CA16" s="45"/>
    </row>
    <row r="17" spans="1:79">
      <c r="A17" s="42"/>
      <c r="B17" s="54" t="s">
        <v>91</v>
      </c>
      <c r="C17" s="54"/>
      <c r="D17" s="32" t="s">
        <v>87</v>
      </c>
      <c r="E17" s="34" t="s">
        <v>87</v>
      </c>
      <c r="F17" s="32" t="s">
        <v>87</v>
      </c>
      <c r="G17" s="43" t="s">
        <v>87</v>
      </c>
      <c r="H17" s="32" t="s">
        <v>87</v>
      </c>
      <c r="I17" s="34" t="s">
        <v>87</v>
      </c>
      <c r="J17" s="32" t="s">
        <v>87</v>
      </c>
      <c r="K17" s="34" t="s">
        <v>87</v>
      </c>
      <c r="L17" s="32" t="s">
        <v>87</v>
      </c>
      <c r="M17" s="34" t="s">
        <v>87</v>
      </c>
      <c r="N17" s="32" t="s">
        <v>87</v>
      </c>
      <c r="O17" s="34" t="s">
        <v>87</v>
      </c>
      <c r="P17" s="32" t="s">
        <v>87</v>
      </c>
      <c r="Q17" s="34" t="s">
        <v>87</v>
      </c>
      <c r="R17" s="32" t="s">
        <v>87</v>
      </c>
      <c r="S17" s="34" t="s">
        <v>87</v>
      </c>
      <c r="T17" s="32" t="s">
        <v>87</v>
      </c>
      <c r="U17" s="34" t="s">
        <v>87</v>
      </c>
      <c r="V17" s="32">
        <v>20</v>
      </c>
      <c r="W17" s="34">
        <v>1.0644322342281768E-2</v>
      </c>
      <c r="X17" s="32">
        <v>2.4172291599999998</v>
      </c>
      <c r="Y17" s="43">
        <v>6.5671817925967084E-4</v>
      </c>
      <c r="Z17" s="32">
        <v>0</v>
      </c>
      <c r="AA17" s="33">
        <v>0</v>
      </c>
      <c r="AB17" s="32">
        <v>30</v>
      </c>
      <c r="AC17" s="34">
        <v>1.2840401843464069E-2</v>
      </c>
      <c r="AD17" s="32">
        <v>3.1224468400000007</v>
      </c>
      <c r="AE17" s="43">
        <v>7.1215744828237925E-4</v>
      </c>
      <c r="AF17" s="32">
        <v>6.9902621200000006</v>
      </c>
      <c r="AG17" s="43">
        <v>1.4917347087348878E-3</v>
      </c>
      <c r="AH17" s="32">
        <v>40</v>
      </c>
      <c r="AI17" s="34">
        <v>1.8662816260952345E-2</v>
      </c>
      <c r="AJ17" s="32">
        <v>6.9180070899999997</v>
      </c>
      <c r="AK17" s="43">
        <v>1.4784620778008077E-3</v>
      </c>
      <c r="AL17" s="32">
        <v>10.579481139999999</v>
      </c>
      <c r="AM17" s="43">
        <v>2.1688236331988708E-3</v>
      </c>
      <c r="AN17" s="32">
        <v>20.913952173999999</v>
      </c>
      <c r="AO17" s="34">
        <v>9.6904202428125218E-3</v>
      </c>
      <c r="AP17" s="32">
        <v>28.505304659999986</v>
      </c>
      <c r="AQ17" s="34">
        <v>5.1790214124124165E-3</v>
      </c>
      <c r="AR17" s="32">
        <v>7.5029769119999985</v>
      </c>
      <c r="AS17" s="43">
        <v>1.6772451658848789E-3</v>
      </c>
      <c r="AT17" s="32">
        <v>31.773153257100002</v>
      </c>
      <c r="AU17" s="34">
        <v>1.2466747840341699E-2</v>
      </c>
      <c r="AV17" s="32">
        <v>20.964816139999982</v>
      </c>
      <c r="AW17" s="43">
        <v>3.5025851195964997E-3</v>
      </c>
      <c r="AX17" s="32">
        <v>13.722061890000001</v>
      </c>
      <c r="AY17" s="43">
        <v>2.8333964392324891E-3</v>
      </c>
      <c r="AZ17" s="32">
        <v>2.3754541484000002</v>
      </c>
      <c r="BA17" s="34">
        <v>9.0200603193033209E-4</v>
      </c>
      <c r="BB17" s="32">
        <v>22.276372609999999</v>
      </c>
      <c r="BC17" s="34">
        <v>3.6153592389263599E-3</v>
      </c>
      <c r="BD17" s="32">
        <v>42.558668650000001</v>
      </c>
      <c r="BE17" s="34">
        <v>8.0969025724524097E-3</v>
      </c>
      <c r="BF17" s="32">
        <v>11.919869843399999</v>
      </c>
      <c r="BG17" s="34">
        <v>4.29953846233996E-3</v>
      </c>
      <c r="BH17" s="32">
        <v>22.276014785000001</v>
      </c>
      <c r="BI17" s="34">
        <v>3.4500413606739101E-3</v>
      </c>
      <c r="BJ17" s="32">
        <v>35.435974530000003</v>
      </c>
      <c r="BK17" s="34">
        <v>6.6697021226883903E-4</v>
      </c>
      <c r="BL17" s="32">
        <v>10.961399389</v>
      </c>
      <c r="BM17" s="34">
        <v>3.3939370449926599E-3</v>
      </c>
      <c r="BN17" s="32">
        <v>50.449372660499996</v>
      </c>
      <c r="BO17" s="34">
        <v>7.0317800714823795E-3</v>
      </c>
      <c r="BP17" s="32">
        <v>25.252131030000001</v>
      </c>
      <c r="BQ17" s="34">
        <v>5.2913778234441903E-3</v>
      </c>
      <c r="BR17" s="32">
        <v>3.03277025</v>
      </c>
      <c r="BS17" s="34">
        <v>1.15218127442606E-3</v>
      </c>
      <c r="BT17" s="32">
        <v>25.449026469299998</v>
      </c>
      <c r="BU17" s="34">
        <v>3.6877020442632504E-3</v>
      </c>
      <c r="BV17" s="32">
        <v>37.329382039999999</v>
      </c>
      <c r="BW17" s="34">
        <v>7.5483129060379094E-3</v>
      </c>
      <c r="BX17" s="30"/>
      <c r="BY17" s="44"/>
      <c r="BZ17" s="45"/>
      <c r="CA17" s="45"/>
    </row>
    <row r="18" spans="1:79">
      <c r="A18" s="42"/>
      <c r="B18" s="54" t="s">
        <v>92</v>
      </c>
      <c r="C18" s="54"/>
      <c r="D18" s="32">
        <v>0</v>
      </c>
      <c r="E18" s="33">
        <v>0</v>
      </c>
      <c r="F18" s="32">
        <v>7.2374999999999998</v>
      </c>
      <c r="G18" s="43">
        <v>2.2784744118053281E-3</v>
      </c>
      <c r="H18" s="55">
        <v>0</v>
      </c>
      <c r="I18" s="33">
        <v>0</v>
      </c>
      <c r="J18" s="32">
        <v>0</v>
      </c>
      <c r="K18" s="33">
        <v>0</v>
      </c>
      <c r="L18" s="32">
        <v>54.146820568999999</v>
      </c>
      <c r="M18" s="34">
        <v>1.6566700535368632E-2</v>
      </c>
      <c r="N18" s="32">
        <v>0</v>
      </c>
      <c r="O18" s="33">
        <v>0</v>
      </c>
      <c r="P18" s="32">
        <v>0</v>
      </c>
      <c r="Q18" s="33">
        <v>0</v>
      </c>
      <c r="R18" s="32">
        <v>91.003674759999996</v>
      </c>
      <c r="S18" s="34">
        <v>2.6125376408860278E-2</v>
      </c>
      <c r="T18" s="32">
        <v>0</v>
      </c>
      <c r="U18" s="33">
        <v>0</v>
      </c>
      <c r="V18" s="32">
        <v>0</v>
      </c>
      <c r="W18" s="33">
        <v>0</v>
      </c>
      <c r="X18" s="32">
        <v>19.713503863000007</v>
      </c>
      <c r="Y18" s="34">
        <v>5.355808451250792E-3</v>
      </c>
      <c r="Z18" s="32">
        <v>0</v>
      </c>
      <c r="AA18" s="33">
        <v>0</v>
      </c>
      <c r="AB18" s="32">
        <v>0</v>
      </c>
      <c r="AC18" s="33">
        <v>0</v>
      </c>
      <c r="AD18" s="32">
        <v>30.394130878999995</v>
      </c>
      <c r="AE18" s="34">
        <v>6.9321938206478159E-3</v>
      </c>
      <c r="AF18" s="32">
        <v>0</v>
      </c>
      <c r="AG18" s="33">
        <v>0</v>
      </c>
      <c r="AH18" s="32">
        <v>0</v>
      </c>
      <c r="AI18" s="33">
        <v>0</v>
      </c>
      <c r="AJ18" s="32">
        <v>3.2324832780000006</v>
      </c>
      <c r="AK18" s="43">
        <v>6.9082090860479977E-4</v>
      </c>
      <c r="AL18" s="32">
        <v>0</v>
      </c>
      <c r="AM18" s="33">
        <v>0</v>
      </c>
      <c r="AN18" s="32" t="s">
        <v>87</v>
      </c>
      <c r="AO18" s="34" t="s">
        <v>87</v>
      </c>
      <c r="AP18" s="32" t="s">
        <v>87</v>
      </c>
      <c r="AQ18" s="34" t="s">
        <v>87</v>
      </c>
      <c r="AR18" s="32" t="s">
        <v>87</v>
      </c>
      <c r="AS18" s="34" t="s">
        <v>87</v>
      </c>
      <c r="AT18" s="32">
        <v>0</v>
      </c>
      <c r="AU18" s="33">
        <v>0</v>
      </c>
      <c r="AV18" s="32">
        <v>2.2488535499999998</v>
      </c>
      <c r="AW18" s="43">
        <v>3.7571524251782775E-4</v>
      </c>
      <c r="AX18" s="32">
        <v>0</v>
      </c>
      <c r="AY18" s="33">
        <v>0</v>
      </c>
      <c r="AZ18" s="32">
        <v>0</v>
      </c>
      <c r="BA18" s="33">
        <v>0</v>
      </c>
      <c r="BB18" s="32">
        <v>2.8913632599999999</v>
      </c>
      <c r="BC18" s="34">
        <v>4.6925579214098298E-4</v>
      </c>
      <c r="BD18" s="32">
        <v>0</v>
      </c>
      <c r="BE18" s="33">
        <v>0</v>
      </c>
      <c r="BF18" s="32">
        <v>0</v>
      </c>
      <c r="BG18" s="33">
        <v>0</v>
      </c>
      <c r="BH18" s="32">
        <v>3.5338729600000001</v>
      </c>
      <c r="BI18" s="34">
        <v>5.4731548677085999E-4</v>
      </c>
      <c r="BJ18" s="32">
        <v>0</v>
      </c>
      <c r="BK18" s="33">
        <v>0</v>
      </c>
      <c r="BL18" s="32">
        <v>0</v>
      </c>
      <c r="BM18" s="33">
        <v>0</v>
      </c>
      <c r="BN18" s="32">
        <v>0</v>
      </c>
      <c r="BO18" s="33">
        <v>0</v>
      </c>
      <c r="BP18" s="32">
        <v>0</v>
      </c>
      <c r="BQ18" s="33">
        <v>0</v>
      </c>
      <c r="BR18" s="32">
        <v>0</v>
      </c>
      <c r="BS18" s="33">
        <v>0</v>
      </c>
      <c r="BT18" s="32">
        <v>44.385826475091996</v>
      </c>
      <c r="BU18" s="34">
        <v>6.4317471328801199E-3</v>
      </c>
      <c r="BV18" s="32">
        <v>0</v>
      </c>
      <c r="BW18" s="33">
        <v>0</v>
      </c>
      <c r="BX18" s="30"/>
      <c r="BY18" s="44"/>
      <c r="BZ18" s="45"/>
      <c r="CA18" s="45"/>
    </row>
    <row r="19" spans="1:79">
      <c r="A19" s="42"/>
      <c r="B19" s="54" t="s">
        <v>93</v>
      </c>
      <c r="C19" s="54"/>
      <c r="D19" s="32" t="s">
        <v>87</v>
      </c>
      <c r="E19" s="34" t="s">
        <v>87</v>
      </c>
      <c r="F19" s="32" t="s">
        <v>87</v>
      </c>
      <c r="G19" s="43" t="s">
        <v>87</v>
      </c>
      <c r="H19" s="32" t="s">
        <v>87</v>
      </c>
      <c r="I19" s="34" t="s">
        <v>87</v>
      </c>
      <c r="J19" s="32" t="s">
        <v>87</v>
      </c>
      <c r="K19" s="34" t="s">
        <v>87</v>
      </c>
      <c r="L19" s="32" t="s">
        <v>87</v>
      </c>
      <c r="M19" s="34" t="s">
        <v>87</v>
      </c>
      <c r="N19" s="32" t="s">
        <v>87</v>
      </c>
      <c r="O19" s="34" t="s">
        <v>87</v>
      </c>
      <c r="P19" s="32" t="s">
        <v>87</v>
      </c>
      <c r="Q19" s="34" t="s">
        <v>87</v>
      </c>
      <c r="R19" s="32" t="s">
        <v>87</v>
      </c>
      <c r="S19" s="34" t="s">
        <v>87</v>
      </c>
      <c r="T19" s="32" t="s">
        <v>87</v>
      </c>
      <c r="U19" s="34" t="s">
        <v>87</v>
      </c>
      <c r="V19" s="32" t="s">
        <v>87</v>
      </c>
      <c r="W19" s="34" t="s">
        <v>87</v>
      </c>
      <c r="X19" s="32" t="s">
        <v>87</v>
      </c>
      <c r="Y19" s="34" t="s">
        <v>87</v>
      </c>
      <c r="Z19" s="32" t="s">
        <v>87</v>
      </c>
      <c r="AA19" s="34" t="s">
        <v>87</v>
      </c>
      <c r="AB19" s="32" t="s">
        <v>87</v>
      </c>
      <c r="AC19" s="34" t="s">
        <v>87</v>
      </c>
      <c r="AD19" s="32" t="s">
        <v>87</v>
      </c>
      <c r="AE19" s="34" t="s">
        <v>87</v>
      </c>
      <c r="AF19" s="32" t="s">
        <v>87</v>
      </c>
      <c r="AG19" s="34" t="s">
        <v>87</v>
      </c>
      <c r="AH19" s="32" t="s">
        <v>87</v>
      </c>
      <c r="AI19" s="34" t="s">
        <v>87</v>
      </c>
      <c r="AJ19" s="32" t="s">
        <v>87</v>
      </c>
      <c r="AK19" s="34" t="s">
        <v>87</v>
      </c>
      <c r="AL19" s="32" t="s">
        <v>87</v>
      </c>
      <c r="AM19" s="34" t="s">
        <v>87</v>
      </c>
      <c r="AN19" s="32">
        <v>0</v>
      </c>
      <c r="AO19" s="33">
        <v>0</v>
      </c>
      <c r="AP19" s="32">
        <v>21.611000000000001</v>
      </c>
      <c r="AQ19" s="43">
        <v>3.9264211724318676E-3</v>
      </c>
      <c r="AR19" s="32">
        <v>0</v>
      </c>
      <c r="AS19" s="33">
        <v>0</v>
      </c>
      <c r="AT19" s="32">
        <v>0</v>
      </c>
      <c r="AU19" s="33">
        <v>0</v>
      </c>
      <c r="AV19" s="32">
        <v>28.265000000000001</v>
      </c>
      <c r="AW19" s="43">
        <v>4.7222244995750841E-3</v>
      </c>
      <c r="AX19" s="32">
        <v>0</v>
      </c>
      <c r="AY19" s="33">
        <v>0</v>
      </c>
      <c r="AZ19" s="32">
        <v>0</v>
      </c>
      <c r="BA19" s="33">
        <v>0</v>
      </c>
      <c r="BB19" s="32">
        <v>24.123000000000001</v>
      </c>
      <c r="BC19" s="34">
        <v>3.91505890332747E-3</v>
      </c>
      <c r="BD19" s="32">
        <v>0</v>
      </c>
      <c r="BE19" s="33">
        <v>0</v>
      </c>
      <c r="BF19" s="32">
        <v>0</v>
      </c>
      <c r="BG19" s="33">
        <v>0</v>
      </c>
      <c r="BH19" s="32">
        <v>20.399999999999999</v>
      </c>
      <c r="BI19" s="34">
        <v>3.1594899014495198E-3</v>
      </c>
      <c r="BJ19" s="32">
        <v>0</v>
      </c>
      <c r="BK19" s="33">
        <v>0</v>
      </c>
      <c r="BL19" s="32">
        <v>0</v>
      </c>
      <c r="BM19" s="33">
        <v>0</v>
      </c>
      <c r="BN19" s="32">
        <v>20.81</v>
      </c>
      <c r="BO19" s="34">
        <v>2.9005582343369801E-3</v>
      </c>
      <c r="BP19" s="32">
        <v>0</v>
      </c>
      <c r="BQ19" s="33">
        <v>0</v>
      </c>
      <c r="BR19" s="32">
        <v>0</v>
      </c>
      <c r="BS19" s="33">
        <v>0</v>
      </c>
      <c r="BT19" s="32">
        <v>17.934000000000001</v>
      </c>
      <c r="BU19" s="34">
        <v>2.5987339257003898E-3</v>
      </c>
      <c r="BV19" s="32">
        <v>0</v>
      </c>
      <c r="BW19" s="33">
        <v>0</v>
      </c>
      <c r="BX19" s="30"/>
      <c r="BY19" s="44"/>
      <c r="BZ19" s="45"/>
      <c r="CA19" s="45"/>
    </row>
    <row r="20" spans="1:79">
      <c r="A20" s="42"/>
      <c r="B20" s="54" t="s">
        <v>94</v>
      </c>
      <c r="C20" s="54"/>
      <c r="D20" s="32" t="s">
        <v>87</v>
      </c>
      <c r="E20" s="34" t="s">
        <v>87</v>
      </c>
      <c r="F20" s="32" t="s">
        <v>87</v>
      </c>
      <c r="G20" s="43" t="s">
        <v>87</v>
      </c>
      <c r="H20" s="32" t="s">
        <v>87</v>
      </c>
      <c r="I20" s="34" t="s">
        <v>87</v>
      </c>
      <c r="J20" s="32" t="s">
        <v>87</v>
      </c>
      <c r="K20" s="34" t="s">
        <v>87</v>
      </c>
      <c r="L20" s="32" t="s">
        <v>87</v>
      </c>
      <c r="M20" s="34" t="s">
        <v>87</v>
      </c>
      <c r="N20" s="32" t="s">
        <v>87</v>
      </c>
      <c r="O20" s="34" t="s">
        <v>87</v>
      </c>
      <c r="P20" s="32" t="s">
        <v>87</v>
      </c>
      <c r="Q20" s="34" t="s">
        <v>87</v>
      </c>
      <c r="R20" s="32" t="s">
        <v>87</v>
      </c>
      <c r="S20" s="34" t="s">
        <v>87</v>
      </c>
      <c r="T20" s="32" t="s">
        <v>87</v>
      </c>
      <c r="U20" s="34" t="s">
        <v>87</v>
      </c>
      <c r="V20" s="32">
        <v>0</v>
      </c>
      <c r="W20" s="33">
        <v>0</v>
      </c>
      <c r="X20" s="32">
        <v>0</v>
      </c>
      <c r="Y20" s="33">
        <v>0</v>
      </c>
      <c r="Z20" s="32">
        <v>9.8486649659999994</v>
      </c>
      <c r="AA20" s="43">
        <v>3.0376373827843773E-3</v>
      </c>
      <c r="AB20" s="32">
        <v>0</v>
      </c>
      <c r="AC20" s="33">
        <v>0</v>
      </c>
      <c r="AD20" s="32">
        <v>0</v>
      </c>
      <c r="AE20" s="33">
        <v>0</v>
      </c>
      <c r="AF20" s="32">
        <v>9.5009310000000013</v>
      </c>
      <c r="AG20" s="43">
        <v>2.0275160351204782E-3</v>
      </c>
      <c r="AH20" s="32">
        <v>0</v>
      </c>
      <c r="AI20" s="33">
        <v>0</v>
      </c>
      <c r="AJ20" s="32">
        <v>0</v>
      </c>
      <c r="AK20" s="33">
        <v>0</v>
      </c>
      <c r="AL20" s="32">
        <v>7.9058573999999995</v>
      </c>
      <c r="AM20" s="43">
        <v>1.6207231850899806E-3</v>
      </c>
      <c r="AN20" s="32">
        <v>0</v>
      </c>
      <c r="AO20" s="33">
        <v>0</v>
      </c>
      <c r="AP20" s="32">
        <v>0.46863199999999999</v>
      </c>
      <c r="AQ20" s="43">
        <v>8.5143982549585443E-5</v>
      </c>
      <c r="AR20" s="32">
        <v>8.0684640000000005</v>
      </c>
      <c r="AS20" s="43">
        <v>1.8036563885025822E-3</v>
      </c>
      <c r="AT20" s="32">
        <v>0</v>
      </c>
      <c r="AU20" s="33">
        <v>0</v>
      </c>
      <c r="AV20" s="32">
        <v>15.79281883</v>
      </c>
      <c r="AW20" s="43">
        <v>2.6385011850832024E-3</v>
      </c>
      <c r="AX20" s="32">
        <v>8.2069331999999999</v>
      </c>
      <c r="AY20" s="43">
        <v>1.6946065024560893E-3</v>
      </c>
      <c r="AZ20" s="32">
        <v>0</v>
      </c>
      <c r="BA20" s="33">
        <v>0</v>
      </c>
      <c r="BB20" s="32">
        <v>22.409625999999999</v>
      </c>
      <c r="BC20" s="34">
        <v>3.63698568965463E-3</v>
      </c>
      <c r="BD20" s="32">
        <v>8.1073199999999996</v>
      </c>
      <c r="BE20" s="34">
        <v>1.5424397013813701E-3</v>
      </c>
      <c r="BF20" s="32">
        <v>0</v>
      </c>
      <c r="BG20" s="33">
        <v>0</v>
      </c>
      <c r="BH20" s="32">
        <v>17.460567999999999</v>
      </c>
      <c r="BI20" s="34">
        <v>2.7042396210574899E-3</v>
      </c>
      <c r="BJ20" s="32">
        <v>7.3956</v>
      </c>
      <c r="BK20" s="34">
        <v>1.3919879352208801E-4</v>
      </c>
      <c r="BL20" s="32">
        <v>0</v>
      </c>
      <c r="BM20" s="33">
        <v>0</v>
      </c>
      <c r="BN20" s="32">
        <v>19.59</v>
      </c>
      <c r="BO20" s="34">
        <v>2.7305110913340503E-3</v>
      </c>
      <c r="BP20" s="32">
        <v>7.81</v>
      </c>
      <c r="BQ20" s="34">
        <v>1.6365217158109699E-3</v>
      </c>
      <c r="BR20" s="32">
        <v>0</v>
      </c>
      <c r="BS20" s="33">
        <v>0</v>
      </c>
      <c r="BT20" s="32">
        <v>9.3699999999999992</v>
      </c>
      <c r="BU20" s="34">
        <v>1.35776384988361E-3</v>
      </c>
      <c r="BV20" s="32">
        <v>7.66</v>
      </c>
      <c r="BW20" s="34">
        <v>1.5489159932595101E-3</v>
      </c>
      <c r="BX20" s="30"/>
      <c r="BY20" s="44"/>
      <c r="BZ20" s="45"/>
      <c r="CA20" s="45"/>
    </row>
    <row r="21" spans="1:79">
      <c r="A21" s="42"/>
      <c r="B21" s="54" t="s">
        <v>95</v>
      </c>
      <c r="C21" s="54"/>
      <c r="D21" s="32" t="s">
        <v>87</v>
      </c>
      <c r="E21" s="34" t="s">
        <v>87</v>
      </c>
      <c r="F21" s="32" t="s">
        <v>87</v>
      </c>
      <c r="G21" s="43" t="s">
        <v>87</v>
      </c>
      <c r="H21" s="32" t="s">
        <v>87</v>
      </c>
      <c r="I21" s="34" t="s">
        <v>87</v>
      </c>
      <c r="J21" s="32" t="s">
        <v>87</v>
      </c>
      <c r="K21" s="34" t="s">
        <v>87</v>
      </c>
      <c r="L21" s="32" t="s">
        <v>87</v>
      </c>
      <c r="M21" s="34" t="s">
        <v>87</v>
      </c>
      <c r="N21" s="32" t="s">
        <v>87</v>
      </c>
      <c r="O21" s="34" t="s">
        <v>87</v>
      </c>
      <c r="P21" s="32" t="s">
        <v>87</v>
      </c>
      <c r="Q21" s="34" t="s">
        <v>87</v>
      </c>
      <c r="R21" s="32" t="s">
        <v>87</v>
      </c>
      <c r="S21" s="34" t="s">
        <v>87</v>
      </c>
      <c r="T21" s="32" t="s">
        <v>87</v>
      </c>
      <c r="U21" s="34" t="s">
        <v>87</v>
      </c>
      <c r="V21" s="32">
        <v>1.227204</v>
      </c>
      <c r="W21" s="43">
        <v>6.5313774778687781E-4</v>
      </c>
      <c r="X21" s="32">
        <v>0.80193199999999998</v>
      </c>
      <c r="Y21" s="43">
        <v>2.1787066433124876E-4</v>
      </c>
      <c r="Z21" s="32">
        <v>0</v>
      </c>
      <c r="AA21" s="33">
        <v>0</v>
      </c>
      <c r="AB21" s="32">
        <v>0.69350000000000001</v>
      </c>
      <c r="AC21" s="43">
        <v>2.9682728928141105E-4</v>
      </c>
      <c r="AD21" s="32">
        <v>0.35035300000000003</v>
      </c>
      <c r="AE21" s="43">
        <v>7.9907364724927186E-5</v>
      </c>
      <c r="AF21" s="32">
        <v>0</v>
      </c>
      <c r="AG21" s="33">
        <v>0</v>
      </c>
      <c r="AH21" s="32" t="s">
        <v>87</v>
      </c>
      <c r="AI21" s="34" t="s">
        <v>87</v>
      </c>
      <c r="AJ21" s="32" t="s">
        <v>87</v>
      </c>
      <c r="AK21" s="34" t="s">
        <v>87</v>
      </c>
      <c r="AL21" s="32" t="s">
        <v>87</v>
      </c>
      <c r="AM21" s="34" t="s">
        <v>87</v>
      </c>
      <c r="AN21" s="32">
        <v>0</v>
      </c>
      <c r="AO21" s="33">
        <v>0</v>
      </c>
      <c r="AP21" s="32">
        <v>2.1000000000000001E-2</v>
      </c>
      <c r="AQ21" s="43">
        <v>3.8154108843213745E-6</v>
      </c>
      <c r="AR21" s="32">
        <v>0.70818399999999992</v>
      </c>
      <c r="AS21" s="43">
        <v>1.5831025531443314E-4</v>
      </c>
      <c r="AT21" s="32">
        <v>0</v>
      </c>
      <c r="AU21" s="33">
        <v>0</v>
      </c>
      <c r="AV21" s="32">
        <v>1.0708360000000001</v>
      </c>
      <c r="AW21" s="43">
        <v>1.789042276393768E-4</v>
      </c>
      <c r="AX21" s="32">
        <v>0.44541287999999996</v>
      </c>
      <c r="AY21" s="43">
        <v>9.1970964589512406E-5</v>
      </c>
      <c r="AZ21" s="32">
        <v>0</v>
      </c>
      <c r="BA21" s="33">
        <v>0</v>
      </c>
      <c r="BB21" s="32">
        <v>3.7289647583000001</v>
      </c>
      <c r="BC21" s="34">
        <v>6.0519490433100199E-4</v>
      </c>
      <c r="BD21" s="32">
        <v>0.44159851999999999</v>
      </c>
      <c r="BE21" s="34">
        <v>8.4015320638541096E-5</v>
      </c>
      <c r="BF21" s="32">
        <v>0</v>
      </c>
      <c r="BG21" s="33">
        <v>0</v>
      </c>
      <c r="BH21" s="32">
        <v>8.4123307399999998</v>
      </c>
      <c r="BI21" s="34">
        <v>1.3028761774844799E-3</v>
      </c>
      <c r="BJ21" s="32">
        <v>0.44388</v>
      </c>
      <c r="BK21" s="34">
        <v>8.3546379561609986E-6</v>
      </c>
      <c r="BL21" s="32">
        <v>0</v>
      </c>
      <c r="BM21" s="33">
        <v>0</v>
      </c>
      <c r="BN21" s="32">
        <v>11.997157419999999</v>
      </c>
      <c r="BO21" s="34">
        <v>1.67219864215368E-3</v>
      </c>
      <c r="BP21" s="32">
        <v>0.455152</v>
      </c>
      <c r="BQ21" s="34">
        <v>9.5373384378334889E-5</v>
      </c>
      <c r="BR21" s="32">
        <v>0</v>
      </c>
      <c r="BS21" s="33">
        <v>0</v>
      </c>
      <c r="BT21" s="32">
        <v>7.2178685431999998</v>
      </c>
      <c r="BU21" s="34">
        <v>1.0459083224299899E-3</v>
      </c>
      <c r="BV21" s="32">
        <v>0.4729808808</v>
      </c>
      <c r="BW21" s="34">
        <v>9.5640685480038006E-5</v>
      </c>
      <c r="BX21" s="30"/>
      <c r="BY21" s="44"/>
      <c r="BZ21" s="45"/>
      <c r="CA21" s="45"/>
    </row>
    <row r="22" spans="1:79">
      <c r="A22" s="42"/>
      <c r="B22" s="54" t="s">
        <v>96</v>
      </c>
      <c r="C22" s="54"/>
      <c r="D22" s="32" t="s">
        <v>87</v>
      </c>
      <c r="E22" s="34" t="s">
        <v>87</v>
      </c>
      <c r="F22" s="32" t="s">
        <v>87</v>
      </c>
      <c r="G22" s="43" t="s">
        <v>87</v>
      </c>
      <c r="H22" s="32" t="s">
        <v>87</v>
      </c>
      <c r="I22" s="34" t="s">
        <v>87</v>
      </c>
      <c r="J22" s="32" t="s">
        <v>87</v>
      </c>
      <c r="K22" s="34" t="s">
        <v>87</v>
      </c>
      <c r="L22" s="32" t="s">
        <v>87</v>
      </c>
      <c r="M22" s="34" t="s">
        <v>87</v>
      </c>
      <c r="N22" s="32" t="s">
        <v>87</v>
      </c>
      <c r="O22" s="34" t="s">
        <v>87</v>
      </c>
      <c r="P22" s="32" t="s">
        <v>87</v>
      </c>
      <c r="Q22" s="34" t="s">
        <v>87</v>
      </c>
      <c r="R22" s="32" t="s">
        <v>87</v>
      </c>
      <c r="S22" s="34" t="s">
        <v>87</v>
      </c>
      <c r="T22" s="32" t="s">
        <v>87</v>
      </c>
      <c r="U22" s="34" t="s">
        <v>87</v>
      </c>
      <c r="V22" s="32" t="s">
        <v>87</v>
      </c>
      <c r="W22" s="34" t="s">
        <v>87</v>
      </c>
      <c r="X22" s="32" t="s">
        <v>87</v>
      </c>
      <c r="Y22" s="34" t="s">
        <v>87</v>
      </c>
      <c r="Z22" s="32" t="s">
        <v>87</v>
      </c>
      <c r="AA22" s="34" t="s">
        <v>87</v>
      </c>
      <c r="AB22" s="32" t="s">
        <v>87</v>
      </c>
      <c r="AC22" s="34" t="s">
        <v>87</v>
      </c>
      <c r="AD22" s="32" t="s">
        <v>87</v>
      </c>
      <c r="AE22" s="34" t="s">
        <v>87</v>
      </c>
      <c r="AF22" s="32" t="s">
        <v>87</v>
      </c>
      <c r="AG22" s="34" t="s">
        <v>87</v>
      </c>
      <c r="AH22" s="32" t="s">
        <v>87</v>
      </c>
      <c r="AI22" s="34" t="s">
        <v>87</v>
      </c>
      <c r="AJ22" s="32" t="s">
        <v>87</v>
      </c>
      <c r="AK22" s="34" t="s">
        <v>87</v>
      </c>
      <c r="AL22" s="32" t="s">
        <v>87</v>
      </c>
      <c r="AM22" s="34" t="s">
        <v>87</v>
      </c>
      <c r="AN22" s="32">
        <v>0</v>
      </c>
      <c r="AO22" s="33">
        <v>0</v>
      </c>
      <c r="AP22" s="32">
        <v>1.4020573500000002</v>
      </c>
      <c r="AQ22" s="43">
        <v>2.5473451779203733E-4</v>
      </c>
      <c r="AR22" s="32">
        <v>0.40373543999999995</v>
      </c>
      <c r="AS22" s="43">
        <v>9.0252618790999237E-5</v>
      </c>
      <c r="AT22" s="32">
        <v>0</v>
      </c>
      <c r="AU22" s="33">
        <v>0</v>
      </c>
      <c r="AV22" s="32">
        <v>8.8421460599999993</v>
      </c>
      <c r="AW22" s="43">
        <v>1.4772545109978171E-3</v>
      </c>
      <c r="AX22" s="32">
        <v>0.45293823</v>
      </c>
      <c r="AY22" s="43">
        <v>9.3524834559266523E-5</v>
      </c>
      <c r="AZ22" s="32">
        <v>0.41032612999999996</v>
      </c>
      <c r="BA22" s="34">
        <v>1.55808793265037E-4</v>
      </c>
      <c r="BB22" s="32">
        <v>13.467222439999999</v>
      </c>
      <c r="BC22" s="34">
        <v>2.1856721434653E-3</v>
      </c>
      <c r="BD22" s="32">
        <v>0.51402000000000003</v>
      </c>
      <c r="BE22" s="34">
        <v>9.7793704368897996E-5</v>
      </c>
      <c r="BF22" s="32">
        <v>0</v>
      </c>
      <c r="BG22" s="33">
        <v>0</v>
      </c>
      <c r="BH22" s="32">
        <v>10.847780340357099</v>
      </c>
      <c r="BI22" s="34">
        <v>1.6800711979657401E-3</v>
      </c>
      <c r="BJ22" s="32">
        <v>0</v>
      </c>
      <c r="BK22" s="33">
        <v>0</v>
      </c>
      <c r="BL22" s="32">
        <v>0</v>
      </c>
      <c r="BM22" s="33">
        <v>0</v>
      </c>
      <c r="BN22" s="32">
        <v>13.078605636399999</v>
      </c>
      <c r="BO22" s="34">
        <v>1.82293403519011E-3</v>
      </c>
      <c r="BP22" s="32">
        <v>0</v>
      </c>
      <c r="BQ22" s="33">
        <v>0</v>
      </c>
      <c r="BR22" s="32">
        <v>0</v>
      </c>
      <c r="BS22" s="33">
        <v>0</v>
      </c>
      <c r="BT22" s="32">
        <v>7.5679317897735601</v>
      </c>
      <c r="BU22" s="34">
        <v>1.0966343866104101E-3</v>
      </c>
      <c r="BV22" s="32">
        <v>0</v>
      </c>
      <c r="BW22" s="33">
        <v>0</v>
      </c>
      <c r="BX22" s="30"/>
      <c r="BY22" s="44"/>
      <c r="BZ22" s="45"/>
      <c r="CA22" s="45"/>
    </row>
    <row r="23" spans="1:79">
      <c r="A23" s="42"/>
      <c r="B23" s="54" t="s">
        <v>97</v>
      </c>
      <c r="C23" s="54"/>
      <c r="D23" s="32" t="s">
        <v>87</v>
      </c>
      <c r="E23" s="34" t="s">
        <v>87</v>
      </c>
      <c r="F23" s="32" t="s">
        <v>87</v>
      </c>
      <c r="G23" s="43" t="s">
        <v>87</v>
      </c>
      <c r="H23" s="32" t="s">
        <v>87</v>
      </c>
      <c r="I23" s="34" t="s">
        <v>87</v>
      </c>
      <c r="J23" s="32" t="s">
        <v>87</v>
      </c>
      <c r="K23" s="34" t="s">
        <v>87</v>
      </c>
      <c r="L23" s="32" t="s">
        <v>87</v>
      </c>
      <c r="M23" s="34" t="s">
        <v>87</v>
      </c>
      <c r="N23" s="32" t="s">
        <v>87</v>
      </c>
      <c r="O23" s="34" t="s">
        <v>87</v>
      </c>
      <c r="P23" s="32">
        <v>0</v>
      </c>
      <c r="Q23" s="33">
        <v>0</v>
      </c>
      <c r="R23" s="32">
        <v>4.8911999999999995</v>
      </c>
      <c r="S23" s="43">
        <v>1.4041679242955594E-3</v>
      </c>
      <c r="T23" s="32">
        <v>0</v>
      </c>
      <c r="U23" s="33">
        <v>0</v>
      </c>
      <c r="V23" s="32">
        <v>0</v>
      </c>
      <c r="W23" s="33">
        <v>0</v>
      </c>
      <c r="X23" s="32">
        <v>5</v>
      </c>
      <c r="Y23" s="43">
        <v>1.3584110892896702E-3</v>
      </c>
      <c r="Z23" s="32">
        <v>0</v>
      </c>
      <c r="AA23" s="33">
        <v>0</v>
      </c>
      <c r="AB23" s="32">
        <v>0</v>
      </c>
      <c r="AC23" s="34">
        <v>0</v>
      </c>
      <c r="AD23" s="33">
        <v>3.0091331100000001</v>
      </c>
      <c r="AE23" s="43">
        <v>6.8631322388169771E-4</v>
      </c>
      <c r="AF23" s="32">
        <v>0</v>
      </c>
      <c r="AG23" s="33">
        <v>0</v>
      </c>
      <c r="AH23" s="32">
        <v>0</v>
      </c>
      <c r="AI23" s="33">
        <v>0</v>
      </c>
      <c r="AJ23" s="32">
        <v>2.1585070000000002</v>
      </c>
      <c r="AK23" s="43">
        <v>4.6129914332995986E-4</v>
      </c>
      <c r="AL23" s="32">
        <v>0</v>
      </c>
      <c r="AM23" s="33">
        <v>0</v>
      </c>
      <c r="AN23" s="32">
        <v>0</v>
      </c>
      <c r="AO23" s="33">
        <v>0</v>
      </c>
      <c r="AP23" s="32">
        <v>9.3833579799999995</v>
      </c>
      <c r="AQ23" s="43">
        <v>1.7048269603988488E-3</v>
      </c>
      <c r="AR23" s="32">
        <v>0</v>
      </c>
      <c r="AS23" s="33">
        <v>0</v>
      </c>
      <c r="AT23" s="32">
        <v>0</v>
      </c>
      <c r="AU23" s="33">
        <v>0</v>
      </c>
      <c r="AV23" s="32">
        <v>5.1107765523422914</v>
      </c>
      <c r="AW23" s="43">
        <v>8.5385580213425262E-4</v>
      </c>
      <c r="AX23" s="32">
        <v>0</v>
      </c>
      <c r="AY23" s="33">
        <v>0</v>
      </c>
      <c r="AZ23" s="32">
        <v>0</v>
      </c>
      <c r="BA23" s="33">
        <v>0</v>
      </c>
      <c r="BB23" s="32">
        <v>5.7022993255000003</v>
      </c>
      <c r="BC23" s="34">
        <v>9.2545859734431799E-4</v>
      </c>
      <c r="BD23" s="32">
        <v>0</v>
      </c>
      <c r="BE23" s="33">
        <v>0</v>
      </c>
      <c r="BF23" s="32">
        <v>0</v>
      </c>
      <c r="BG23" s="33">
        <v>0</v>
      </c>
      <c r="BH23" s="32">
        <v>4.9935049999999999</v>
      </c>
      <c r="BI23" s="34">
        <v>7.7337885393812293E-4</v>
      </c>
      <c r="BJ23" s="32">
        <v>0</v>
      </c>
      <c r="BK23" s="33">
        <v>0</v>
      </c>
      <c r="BL23" s="32">
        <v>0</v>
      </c>
      <c r="BM23" s="33">
        <v>0</v>
      </c>
      <c r="BN23" s="32">
        <v>6.0821750000000003</v>
      </c>
      <c r="BO23" s="34">
        <v>8.4775121474908895E-4</v>
      </c>
      <c r="BP23" s="32">
        <v>0</v>
      </c>
      <c r="BQ23" s="33">
        <v>0</v>
      </c>
      <c r="BR23" s="32">
        <v>0</v>
      </c>
      <c r="BS23" s="33">
        <v>0</v>
      </c>
      <c r="BT23" s="32">
        <v>4.91578537</v>
      </c>
      <c r="BU23" s="34">
        <v>7.1232397749975698E-4</v>
      </c>
      <c r="BV23" s="32">
        <v>0</v>
      </c>
      <c r="BW23" s="33">
        <v>0</v>
      </c>
      <c r="BX23" s="30"/>
      <c r="BY23" s="44"/>
      <c r="BZ23" s="45"/>
      <c r="CA23" s="45"/>
    </row>
    <row r="24" spans="1:79">
      <c r="A24" s="42"/>
      <c r="B24" s="54" t="s">
        <v>98</v>
      </c>
      <c r="C24" s="54"/>
      <c r="D24" s="32" t="s">
        <v>87</v>
      </c>
      <c r="E24" s="34" t="s">
        <v>87</v>
      </c>
      <c r="F24" s="32" t="s">
        <v>87</v>
      </c>
      <c r="G24" s="43" t="s">
        <v>87</v>
      </c>
      <c r="H24" s="32" t="s">
        <v>87</v>
      </c>
      <c r="I24" s="34" t="s">
        <v>87</v>
      </c>
      <c r="J24" s="32" t="s">
        <v>87</v>
      </c>
      <c r="K24" s="34" t="s">
        <v>87</v>
      </c>
      <c r="L24" s="32" t="s">
        <v>87</v>
      </c>
      <c r="M24" s="34" t="s">
        <v>87</v>
      </c>
      <c r="N24" s="32" t="s">
        <v>87</v>
      </c>
      <c r="O24" s="34" t="s">
        <v>87</v>
      </c>
      <c r="P24" s="32" t="s">
        <v>87</v>
      </c>
      <c r="Q24" s="34" t="s">
        <v>87</v>
      </c>
      <c r="R24" s="32" t="s">
        <v>87</v>
      </c>
      <c r="S24" s="34" t="s">
        <v>87</v>
      </c>
      <c r="T24" s="32" t="s">
        <v>87</v>
      </c>
      <c r="U24" s="34" t="s">
        <v>87</v>
      </c>
      <c r="V24" s="32" t="s">
        <v>87</v>
      </c>
      <c r="W24" s="34" t="s">
        <v>87</v>
      </c>
      <c r="X24" s="32" t="s">
        <v>87</v>
      </c>
      <c r="Y24" s="34" t="s">
        <v>87</v>
      </c>
      <c r="Z24" s="32" t="s">
        <v>87</v>
      </c>
      <c r="AA24" s="34" t="s">
        <v>87</v>
      </c>
      <c r="AB24" s="32" t="s">
        <v>87</v>
      </c>
      <c r="AC24" s="34" t="s">
        <v>87</v>
      </c>
      <c r="AD24" s="32" t="s">
        <v>87</v>
      </c>
      <c r="AE24" s="34" t="s">
        <v>87</v>
      </c>
      <c r="AF24" s="32" t="s">
        <v>87</v>
      </c>
      <c r="AG24" s="34" t="s">
        <v>87</v>
      </c>
      <c r="AH24" s="32" t="s">
        <v>87</v>
      </c>
      <c r="AI24" s="34" t="s">
        <v>87</v>
      </c>
      <c r="AJ24" s="32" t="s">
        <v>87</v>
      </c>
      <c r="AK24" s="34" t="s">
        <v>87</v>
      </c>
      <c r="AL24" s="32" t="s">
        <v>87</v>
      </c>
      <c r="AM24" s="34" t="s">
        <v>87</v>
      </c>
      <c r="AN24" s="32" t="s">
        <v>87</v>
      </c>
      <c r="AO24" s="34" t="s">
        <v>87</v>
      </c>
      <c r="AP24" s="32" t="s">
        <v>87</v>
      </c>
      <c r="AQ24" s="34" t="s">
        <v>87</v>
      </c>
      <c r="AR24" s="32" t="s">
        <v>87</v>
      </c>
      <c r="AS24" s="34" t="s">
        <v>87</v>
      </c>
      <c r="AT24" s="32" t="s">
        <v>87</v>
      </c>
      <c r="AU24" s="34" t="s">
        <v>87</v>
      </c>
      <c r="AV24" s="32" t="s">
        <v>87</v>
      </c>
      <c r="AW24" s="34" t="s">
        <v>87</v>
      </c>
      <c r="AX24" s="32" t="s">
        <v>87</v>
      </c>
      <c r="AY24" s="34" t="s">
        <v>87</v>
      </c>
      <c r="AZ24" s="32">
        <v>0</v>
      </c>
      <c r="BA24" s="33">
        <v>0</v>
      </c>
      <c r="BB24" s="32">
        <v>0</v>
      </c>
      <c r="BC24" s="33">
        <v>0</v>
      </c>
      <c r="BD24" s="32">
        <v>0</v>
      </c>
      <c r="BE24" s="33">
        <v>0</v>
      </c>
      <c r="BF24" s="32">
        <v>0</v>
      </c>
      <c r="BG24" s="33">
        <v>0</v>
      </c>
      <c r="BH24" s="32">
        <v>0</v>
      </c>
      <c r="BI24" s="33">
        <v>0</v>
      </c>
      <c r="BJ24" s="32">
        <v>0</v>
      </c>
      <c r="BK24" s="33">
        <v>0</v>
      </c>
      <c r="BL24" s="32">
        <v>0</v>
      </c>
      <c r="BM24" s="33">
        <v>0</v>
      </c>
      <c r="BN24" s="32">
        <v>1.8112646800000001</v>
      </c>
      <c r="BO24" s="34">
        <v>2.5245933119354797E-4</v>
      </c>
      <c r="BP24" s="32">
        <v>0</v>
      </c>
      <c r="BQ24" s="33">
        <v>0</v>
      </c>
      <c r="BR24" s="32">
        <v>0</v>
      </c>
      <c r="BS24" s="33">
        <v>0</v>
      </c>
      <c r="BT24" s="32">
        <v>2.8591345485000002</v>
      </c>
      <c r="BU24" s="34">
        <v>4.1430411226324394E-4</v>
      </c>
      <c r="BV24" s="32">
        <v>0</v>
      </c>
      <c r="BW24" s="33">
        <v>0</v>
      </c>
      <c r="BX24" s="30"/>
      <c r="BY24" s="44"/>
      <c r="BZ24" s="45"/>
      <c r="CA24" s="45"/>
    </row>
    <row r="25" spans="1:79">
      <c r="A25" s="42"/>
      <c r="B25" s="54" t="s">
        <v>99</v>
      </c>
      <c r="C25" s="54"/>
      <c r="D25" s="32" t="s">
        <v>87</v>
      </c>
      <c r="E25" s="34" t="s">
        <v>87</v>
      </c>
      <c r="F25" s="32" t="s">
        <v>87</v>
      </c>
      <c r="G25" s="43" t="s">
        <v>87</v>
      </c>
      <c r="H25" s="32" t="s">
        <v>87</v>
      </c>
      <c r="I25" s="34" t="s">
        <v>87</v>
      </c>
      <c r="J25" s="32" t="s">
        <v>87</v>
      </c>
      <c r="K25" s="34" t="s">
        <v>87</v>
      </c>
      <c r="L25" s="32" t="s">
        <v>87</v>
      </c>
      <c r="M25" s="34" t="s">
        <v>87</v>
      </c>
      <c r="N25" s="32" t="s">
        <v>87</v>
      </c>
      <c r="O25" s="34" t="s">
        <v>87</v>
      </c>
      <c r="P25" s="32" t="s">
        <v>87</v>
      </c>
      <c r="Q25" s="34" t="s">
        <v>87</v>
      </c>
      <c r="R25" s="32" t="s">
        <v>87</v>
      </c>
      <c r="S25" s="34" t="s">
        <v>87</v>
      </c>
      <c r="T25" s="32" t="s">
        <v>87</v>
      </c>
      <c r="U25" s="34" t="s">
        <v>87</v>
      </c>
      <c r="V25" s="32" t="s">
        <v>87</v>
      </c>
      <c r="W25" s="34" t="s">
        <v>87</v>
      </c>
      <c r="X25" s="32" t="s">
        <v>87</v>
      </c>
      <c r="Y25" s="34" t="s">
        <v>87</v>
      </c>
      <c r="Z25" s="32" t="s">
        <v>87</v>
      </c>
      <c r="AA25" s="34" t="s">
        <v>87</v>
      </c>
      <c r="AB25" s="32" t="s">
        <v>87</v>
      </c>
      <c r="AC25" s="34" t="s">
        <v>87</v>
      </c>
      <c r="AD25" s="32" t="s">
        <v>87</v>
      </c>
      <c r="AE25" s="34" t="s">
        <v>87</v>
      </c>
      <c r="AF25" s="32" t="s">
        <v>87</v>
      </c>
      <c r="AG25" s="34" t="s">
        <v>87</v>
      </c>
      <c r="AH25" s="32" t="s">
        <v>87</v>
      </c>
      <c r="AI25" s="34" t="s">
        <v>87</v>
      </c>
      <c r="AJ25" s="32" t="s">
        <v>87</v>
      </c>
      <c r="AK25" s="34" t="s">
        <v>87</v>
      </c>
      <c r="AL25" s="32" t="s">
        <v>87</v>
      </c>
      <c r="AM25" s="34" t="s">
        <v>87</v>
      </c>
      <c r="AN25" s="32">
        <v>0</v>
      </c>
      <c r="AO25" s="33">
        <v>0</v>
      </c>
      <c r="AP25" s="32">
        <v>0.478829</v>
      </c>
      <c r="AQ25" s="43">
        <v>8.6996637063272353E-5</v>
      </c>
      <c r="AR25" s="32">
        <v>0</v>
      </c>
      <c r="AS25" s="33">
        <v>0</v>
      </c>
      <c r="AT25" s="32">
        <v>0</v>
      </c>
      <c r="AU25" s="33">
        <v>0</v>
      </c>
      <c r="AV25" s="32">
        <v>0.91665140000000001</v>
      </c>
      <c r="AW25" s="43">
        <v>1.5314465588713252E-4</v>
      </c>
      <c r="AX25" s="32">
        <v>72.090131099000004</v>
      </c>
      <c r="AY25" s="34">
        <v>1.4885512279212575E-2</v>
      </c>
      <c r="AZ25" s="32">
        <v>0</v>
      </c>
      <c r="BA25" s="33">
        <v>0</v>
      </c>
      <c r="BB25" s="32">
        <v>0.95892586879999997</v>
      </c>
      <c r="BC25" s="34">
        <v>1.5562953448063898E-4</v>
      </c>
      <c r="BD25" s="32">
        <v>0</v>
      </c>
      <c r="BE25" s="33">
        <v>0</v>
      </c>
      <c r="BF25" s="32">
        <v>0</v>
      </c>
      <c r="BG25" s="33">
        <v>0</v>
      </c>
      <c r="BH25" s="32">
        <v>0.70733051548461501</v>
      </c>
      <c r="BI25" s="34">
        <v>1.0954919709121199E-4</v>
      </c>
      <c r="BJ25" s="32">
        <v>82.663820313499997</v>
      </c>
      <c r="BK25" s="34">
        <v>1.55588512839605E-3</v>
      </c>
      <c r="BL25" s="32">
        <v>0</v>
      </c>
      <c r="BM25" s="33">
        <v>0</v>
      </c>
      <c r="BN25" s="32">
        <v>0.76374900000000001</v>
      </c>
      <c r="BO25" s="34">
        <v>1.0645355362405699E-4</v>
      </c>
      <c r="BP25" s="32">
        <v>79.307369219999998</v>
      </c>
      <c r="BQ25" s="34">
        <v>1.6618211517588799E-2</v>
      </c>
      <c r="BR25" s="32">
        <v>0</v>
      </c>
      <c r="BS25" s="33">
        <v>0</v>
      </c>
      <c r="BT25" s="32">
        <v>1.39328728</v>
      </c>
      <c r="BU25" s="34">
        <v>2.0189488807755202E-4</v>
      </c>
      <c r="BV25" s="32">
        <v>0</v>
      </c>
      <c r="BW25" s="33">
        <v>0</v>
      </c>
      <c r="BX25" s="30"/>
      <c r="BY25" s="44"/>
      <c r="BZ25" s="45"/>
      <c r="CA25" s="45"/>
    </row>
    <row r="26" spans="1:79">
      <c r="A26" s="42"/>
      <c r="B26" s="54" t="s">
        <v>100</v>
      </c>
      <c r="C26" s="54"/>
      <c r="D26" s="32" t="s">
        <v>87</v>
      </c>
      <c r="E26" s="34" t="s">
        <v>87</v>
      </c>
      <c r="F26" s="32" t="s">
        <v>87</v>
      </c>
      <c r="G26" s="43" t="s">
        <v>87</v>
      </c>
      <c r="H26" s="32" t="s">
        <v>87</v>
      </c>
      <c r="I26" s="34" t="s">
        <v>87</v>
      </c>
      <c r="J26" s="32" t="s">
        <v>87</v>
      </c>
      <c r="K26" s="34" t="s">
        <v>87</v>
      </c>
      <c r="L26" s="32" t="s">
        <v>87</v>
      </c>
      <c r="M26" s="34" t="s">
        <v>87</v>
      </c>
      <c r="N26" s="32" t="s">
        <v>87</v>
      </c>
      <c r="O26" s="34" t="s">
        <v>87</v>
      </c>
      <c r="P26" s="32" t="s">
        <v>87</v>
      </c>
      <c r="Q26" s="34" t="s">
        <v>87</v>
      </c>
      <c r="R26" s="32" t="s">
        <v>87</v>
      </c>
      <c r="S26" s="34" t="s">
        <v>87</v>
      </c>
      <c r="T26" s="32" t="s">
        <v>87</v>
      </c>
      <c r="U26" s="34" t="s">
        <v>87</v>
      </c>
      <c r="V26" s="32" t="s">
        <v>87</v>
      </c>
      <c r="W26" s="34" t="s">
        <v>87</v>
      </c>
      <c r="X26" s="32" t="s">
        <v>87</v>
      </c>
      <c r="Y26" s="34" t="s">
        <v>87</v>
      </c>
      <c r="Z26" s="32" t="s">
        <v>87</v>
      </c>
      <c r="AA26" s="34" t="s">
        <v>87</v>
      </c>
      <c r="AB26" s="32" t="s">
        <v>87</v>
      </c>
      <c r="AC26" s="34" t="s">
        <v>87</v>
      </c>
      <c r="AD26" s="32" t="s">
        <v>87</v>
      </c>
      <c r="AE26" s="34" t="s">
        <v>87</v>
      </c>
      <c r="AF26" s="32" t="s">
        <v>87</v>
      </c>
      <c r="AG26" s="34" t="s">
        <v>87</v>
      </c>
      <c r="AH26" s="32" t="s">
        <v>87</v>
      </c>
      <c r="AI26" s="34" t="s">
        <v>87</v>
      </c>
      <c r="AJ26" s="32" t="s">
        <v>87</v>
      </c>
      <c r="AK26" s="34" t="s">
        <v>87</v>
      </c>
      <c r="AL26" s="32" t="s">
        <v>87</v>
      </c>
      <c r="AM26" s="34" t="s">
        <v>87</v>
      </c>
      <c r="AN26" s="32" t="s">
        <v>87</v>
      </c>
      <c r="AO26" s="34" t="s">
        <v>87</v>
      </c>
      <c r="AP26" s="32" t="s">
        <v>87</v>
      </c>
      <c r="AQ26" s="34" t="s">
        <v>87</v>
      </c>
      <c r="AR26" s="32" t="s">
        <v>87</v>
      </c>
      <c r="AS26" s="34" t="s">
        <v>87</v>
      </c>
      <c r="AT26" s="32">
        <v>0</v>
      </c>
      <c r="AU26" s="33">
        <v>0</v>
      </c>
      <c r="AV26" s="32">
        <v>5.5335000000000002E-2</v>
      </c>
      <c r="AW26" s="43">
        <v>9.2448007317879822E-6</v>
      </c>
      <c r="AX26" s="32">
        <v>0</v>
      </c>
      <c r="AY26" s="33">
        <v>0</v>
      </c>
      <c r="AZ26" s="32">
        <v>0</v>
      </c>
      <c r="BA26" s="33">
        <v>0</v>
      </c>
      <c r="BB26" s="32">
        <v>0.224999</v>
      </c>
      <c r="BC26" s="34">
        <v>3.6516367706743601E-5</v>
      </c>
      <c r="BD26" s="32">
        <v>0</v>
      </c>
      <c r="BE26" s="33">
        <v>0</v>
      </c>
      <c r="BF26" s="32">
        <v>0</v>
      </c>
      <c r="BG26" s="33">
        <v>0</v>
      </c>
      <c r="BH26" s="32">
        <v>0.27010400000000001</v>
      </c>
      <c r="BI26" s="34">
        <v>4.1832885310839295E-5</v>
      </c>
      <c r="BJ26" s="32">
        <v>0</v>
      </c>
      <c r="BK26" s="33">
        <v>0</v>
      </c>
      <c r="BL26" s="32">
        <v>0</v>
      </c>
      <c r="BM26" s="33">
        <v>0</v>
      </c>
      <c r="BN26" s="32">
        <v>0.31606799999999996</v>
      </c>
      <c r="BO26" s="34">
        <v>4.40544757333215E-5</v>
      </c>
      <c r="BP26" s="32">
        <v>0</v>
      </c>
      <c r="BQ26" s="33">
        <v>0</v>
      </c>
      <c r="BR26" s="32">
        <v>0</v>
      </c>
      <c r="BS26" s="33">
        <v>0</v>
      </c>
      <c r="BT26" s="32">
        <v>0.23844300000000002</v>
      </c>
      <c r="BU26" s="34">
        <v>3.45516847020061E-5</v>
      </c>
      <c r="BV26" s="32">
        <v>0</v>
      </c>
      <c r="BW26" s="33">
        <v>0</v>
      </c>
      <c r="BX26" s="30"/>
      <c r="BY26" s="44"/>
      <c r="BZ26" s="45"/>
      <c r="CA26" s="45"/>
    </row>
    <row r="27" spans="1:79">
      <c r="A27" s="42"/>
      <c r="B27" s="54" t="s">
        <v>101</v>
      </c>
      <c r="C27" s="54"/>
      <c r="D27" s="32" t="s">
        <v>87</v>
      </c>
      <c r="E27" s="34" t="s">
        <v>87</v>
      </c>
      <c r="F27" s="32" t="s">
        <v>87</v>
      </c>
      <c r="G27" s="43" t="s">
        <v>87</v>
      </c>
      <c r="H27" s="32" t="s">
        <v>87</v>
      </c>
      <c r="I27" s="34" t="s">
        <v>87</v>
      </c>
      <c r="J27" s="32" t="s">
        <v>87</v>
      </c>
      <c r="K27" s="34" t="s">
        <v>87</v>
      </c>
      <c r="L27" s="32" t="s">
        <v>87</v>
      </c>
      <c r="M27" s="34" t="s">
        <v>87</v>
      </c>
      <c r="N27" s="32" t="s">
        <v>87</v>
      </c>
      <c r="O27" s="34" t="s">
        <v>87</v>
      </c>
      <c r="P27" s="32" t="s">
        <v>87</v>
      </c>
      <c r="Q27" s="34" t="s">
        <v>87</v>
      </c>
      <c r="R27" s="32" t="s">
        <v>87</v>
      </c>
      <c r="S27" s="34" t="s">
        <v>87</v>
      </c>
      <c r="T27" s="32" t="s">
        <v>87</v>
      </c>
      <c r="U27" s="34" t="s">
        <v>87</v>
      </c>
      <c r="V27" s="32" t="s">
        <v>87</v>
      </c>
      <c r="W27" s="34" t="s">
        <v>87</v>
      </c>
      <c r="X27" s="32" t="s">
        <v>87</v>
      </c>
      <c r="Y27" s="34" t="s">
        <v>87</v>
      </c>
      <c r="Z27" s="32" t="s">
        <v>87</v>
      </c>
      <c r="AA27" s="34" t="s">
        <v>87</v>
      </c>
      <c r="AB27" s="32" t="s">
        <v>87</v>
      </c>
      <c r="AC27" s="34" t="s">
        <v>87</v>
      </c>
      <c r="AD27" s="32" t="s">
        <v>87</v>
      </c>
      <c r="AE27" s="34" t="s">
        <v>87</v>
      </c>
      <c r="AF27" s="32" t="s">
        <v>87</v>
      </c>
      <c r="AG27" s="34" t="s">
        <v>87</v>
      </c>
      <c r="AH27" s="32" t="s">
        <v>87</v>
      </c>
      <c r="AI27" s="34" t="s">
        <v>87</v>
      </c>
      <c r="AJ27" s="32" t="s">
        <v>87</v>
      </c>
      <c r="AK27" s="34" t="s">
        <v>87</v>
      </c>
      <c r="AL27" s="32" t="s">
        <v>87</v>
      </c>
      <c r="AM27" s="34" t="s">
        <v>87</v>
      </c>
      <c r="AN27" s="32" t="s">
        <v>87</v>
      </c>
      <c r="AO27" s="34" t="s">
        <v>87</v>
      </c>
      <c r="AP27" s="32" t="s">
        <v>87</v>
      </c>
      <c r="AQ27" s="34" t="s">
        <v>87</v>
      </c>
      <c r="AR27" s="32" t="s">
        <v>87</v>
      </c>
      <c r="AS27" s="34" t="s">
        <v>87</v>
      </c>
      <c r="AT27" s="32" t="s">
        <v>87</v>
      </c>
      <c r="AU27" s="34" t="s">
        <v>87</v>
      </c>
      <c r="AV27" s="32" t="s">
        <v>87</v>
      </c>
      <c r="AW27" s="34" t="s">
        <v>87</v>
      </c>
      <c r="AX27" s="32" t="s">
        <v>87</v>
      </c>
      <c r="AY27" s="34" t="s">
        <v>87</v>
      </c>
      <c r="AZ27" s="32">
        <v>0</v>
      </c>
      <c r="BA27" s="33">
        <v>0</v>
      </c>
      <c r="BB27" s="32">
        <v>2.5204459999999997</v>
      </c>
      <c r="BC27" s="34">
        <v>4.0905751990449402E-4</v>
      </c>
      <c r="BD27" s="32">
        <v>0</v>
      </c>
      <c r="BE27" s="33">
        <v>0</v>
      </c>
      <c r="BF27" s="32">
        <v>0</v>
      </c>
      <c r="BG27" s="33">
        <v>0</v>
      </c>
      <c r="BH27" s="32">
        <v>21.188680999999999</v>
      </c>
      <c r="BI27" s="34">
        <v>3.28163841394781E-3</v>
      </c>
      <c r="BJ27" s="32">
        <v>0</v>
      </c>
      <c r="BK27" s="33">
        <v>0</v>
      </c>
      <c r="BL27" s="32">
        <v>0</v>
      </c>
      <c r="BM27" s="33">
        <v>0</v>
      </c>
      <c r="BN27" s="32">
        <v>0</v>
      </c>
      <c r="BO27" s="33">
        <v>0</v>
      </c>
      <c r="BP27" s="32">
        <v>0</v>
      </c>
      <c r="BQ27" s="33">
        <v>0</v>
      </c>
      <c r="BR27" s="32">
        <v>0</v>
      </c>
      <c r="BS27" s="33">
        <v>0</v>
      </c>
      <c r="BT27" s="32">
        <v>0</v>
      </c>
      <c r="BU27" s="33">
        <v>0</v>
      </c>
      <c r="BV27" s="32">
        <v>0</v>
      </c>
      <c r="BW27" s="33">
        <v>0</v>
      </c>
      <c r="BX27" s="30"/>
      <c r="BY27" s="44"/>
      <c r="BZ27" s="45"/>
      <c r="CA27" s="45"/>
    </row>
    <row r="28" spans="1:79">
      <c r="A28" s="54"/>
      <c r="B28" s="54" t="s">
        <v>102</v>
      </c>
      <c r="C28" s="54"/>
      <c r="D28" s="32">
        <v>0</v>
      </c>
      <c r="E28" s="33">
        <v>0</v>
      </c>
      <c r="F28" s="32">
        <v>233.30512000000004</v>
      </c>
      <c r="G28" s="34">
        <v>7.344797873066275E-2</v>
      </c>
      <c r="H28" s="32">
        <v>0</v>
      </c>
      <c r="I28" s="33">
        <v>0</v>
      </c>
      <c r="J28" s="32">
        <v>0</v>
      </c>
      <c r="K28" s="33">
        <v>0</v>
      </c>
      <c r="L28" s="32">
        <v>228.42421340299992</v>
      </c>
      <c r="M28" s="34">
        <v>6.9888416322659921E-2</v>
      </c>
      <c r="N28" s="32">
        <v>0</v>
      </c>
      <c r="O28" s="33">
        <v>0</v>
      </c>
      <c r="P28" s="32">
        <v>11.59369835</v>
      </c>
      <c r="Q28" s="34">
        <v>6.5261899767620445E-3</v>
      </c>
      <c r="R28" s="32">
        <v>79.092704589999954</v>
      </c>
      <c r="S28" s="34">
        <v>2.2705969666147796E-2</v>
      </c>
      <c r="T28" s="32">
        <v>0</v>
      </c>
      <c r="U28" s="33">
        <v>0</v>
      </c>
      <c r="V28" s="32">
        <v>88.523407480000103</v>
      </c>
      <c r="W28" s="34">
        <v>4.7113584202713908E-2</v>
      </c>
      <c r="X28" s="32">
        <v>14.843</v>
      </c>
      <c r="Y28" s="43">
        <v>4.0325791596653145E-3</v>
      </c>
      <c r="Z28" s="32">
        <v>0</v>
      </c>
      <c r="AA28" s="33">
        <v>0</v>
      </c>
      <c r="AB28" s="32">
        <v>76.344103599999954</v>
      </c>
      <c r="AC28" s="34">
        <v>3.2676298953435046E-2</v>
      </c>
      <c r="AD28" s="32">
        <v>23.5</v>
      </c>
      <c r="AE28" s="34">
        <v>5.3598030301889492E-3</v>
      </c>
      <c r="AF28" s="32">
        <v>0</v>
      </c>
      <c r="AG28" s="33">
        <v>0</v>
      </c>
      <c r="AH28" s="32">
        <v>0</v>
      </c>
      <c r="AI28" s="33">
        <v>0</v>
      </c>
      <c r="AJ28" s="32">
        <v>41.994319985000054</v>
      </c>
      <c r="AK28" s="34">
        <v>8.9746958586674665E-3</v>
      </c>
      <c r="AL28" s="32">
        <v>0</v>
      </c>
      <c r="AM28" s="33">
        <v>0</v>
      </c>
      <c r="AN28" s="32" t="s">
        <v>87</v>
      </c>
      <c r="AO28" s="34" t="s">
        <v>87</v>
      </c>
      <c r="AP28" s="32" t="s">
        <v>87</v>
      </c>
      <c r="AQ28" s="34" t="s">
        <v>87</v>
      </c>
      <c r="AR28" s="32" t="s">
        <v>87</v>
      </c>
      <c r="AS28" s="34" t="s">
        <v>87</v>
      </c>
      <c r="AT28" s="32" t="s">
        <v>87</v>
      </c>
      <c r="AU28" s="34" t="s">
        <v>87</v>
      </c>
      <c r="AV28" s="32" t="s">
        <v>87</v>
      </c>
      <c r="AW28" s="34" t="s">
        <v>87</v>
      </c>
      <c r="AX28" s="32" t="s">
        <v>87</v>
      </c>
      <c r="AY28" s="34" t="s">
        <v>87</v>
      </c>
      <c r="AZ28" s="32">
        <v>0</v>
      </c>
      <c r="BA28" s="33">
        <v>0</v>
      </c>
      <c r="BB28" s="32">
        <v>0</v>
      </c>
      <c r="BC28" s="33">
        <v>0</v>
      </c>
      <c r="BD28" s="32">
        <v>0</v>
      </c>
      <c r="BE28" s="33">
        <v>0</v>
      </c>
      <c r="BF28" s="32">
        <v>0</v>
      </c>
      <c r="BG28" s="33">
        <v>0</v>
      </c>
      <c r="BH28" s="32">
        <v>0</v>
      </c>
      <c r="BI28" s="33">
        <v>0</v>
      </c>
      <c r="BJ28" s="32">
        <v>0</v>
      </c>
      <c r="BK28" s="33">
        <v>0</v>
      </c>
      <c r="BL28" s="32">
        <v>0</v>
      </c>
      <c r="BM28" s="33">
        <v>0</v>
      </c>
      <c r="BN28" s="32">
        <v>0</v>
      </c>
      <c r="BO28" s="33">
        <v>0</v>
      </c>
      <c r="BP28" s="32">
        <v>0</v>
      </c>
      <c r="BQ28" s="33">
        <v>0</v>
      </c>
      <c r="BR28" s="32">
        <v>0</v>
      </c>
      <c r="BS28" s="33">
        <v>0</v>
      </c>
      <c r="BT28" s="32">
        <v>0</v>
      </c>
      <c r="BU28" s="33">
        <v>0</v>
      </c>
      <c r="BV28" s="32">
        <v>0</v>
      </c>
      <c r="BW28" s="33">
        <v>0</v>
      </c>
      <c r="BX28" s="30"/>
      <c r="BY28" s="44"/>
      <c r="BZ28" s="45"/>
      <c r="CA28" s="45"/>
    </row>
    <row r="29" spans="1:79" ht="29.45" customHeight="1">
      <c r="A29" s="54" t="s">
        <v>103</v>
      </c>
      <c r="C29" s="56"/>
      <c r="D29" s="27">
        <v>25</v>
      </c>
      <c r="E29" s="29">
        <v>1.536036387497766E-2</v>
      </c>
      <c r="F29" s="27">
        <v>72.361649999999997</v>
      </c>
      <c r="G29" s="29">
        <v>2.2780541336236689E-2</v>
      </c>
      <c r="H29" s="27">
        <v>148.95634520000002</v>
      </c>
      <c r="I29" s="29">
        <v>5.9655482618368859E-2</v>
      </c>
      <c r="J29" s="27">
        <v>2.65</v>
      </c>
      <c r="K29" s="57">
        <v>1.3793308489271658E-3</v>
      </c>
      <c r="L29" s="27">
        <v>79.608888669999999</v>
      </c>
      <c r="M29" s="29">
        <v>2.4357046354527033E-2</v>
      </c>
      <c r="N29" s="27">
        <v>141.07771621000001</v>
      </c>
      <c r="O29" s="29">
        <v>4.2249633209047295E-2</v>
      </c>
      <c r="P29" s="27">
        <v>14.472130999999999</v>
      </c>
      <c r="Q29" s="29">
        <v>8.146483841766269E-3</v>
      </c>
      <c r="R29" s="27">
        <v>138.63865411400002</v>
      </c>
      <c r="S29" s="29">
        <v>3.9800447982986882E-2</v>
      </c>
      <c r="T29" s="27">
        <v>102.11156354000001</v>
      </c>
      <c r="U29" s="29">
        <v>3.0311041416331709E-2</v>
      </c>
      <c r="V29" s="27">
        <v>0</v>
      </c>
      <c r="W29" s="58">
        <v>0</v>
      </c>
      <c r="X29" s="27">
        <v>104.97512248</v>
      </c>
      <c r="Y29" s="29">
        <v>2.8519874095274671E-2</v>
      </c>
      <c r="Z29" s="27">
        <v>108.832795</v>
      </c>
      <c r="AA29" s="29">
        <v>3.3567449771740837E-2</v>
      </c>
      <c r="AB29" s="27">
        <v>0</v>
      </c>
      <c r="AC29" s="58">
        <v>0</v>
      </c>
      <c r="AD29" s="27">
        <v>105.69915124000001</v>
      </c>
      <c r="AE29" s="29">
        <v>2.4107516217214981E-2</v>
      </c>
      <c r="AF29" s="27">
        <v>123.721020372466</v>
      </c>
      <c r="AG29" s="29">
        <v>2.6402291805575909E-2</v>
      </c>
      <c r="AH29" s="27">
        <v>1.1399999999999999</v>
      </c>
      <c r="AI29" s="57">
        <v>5.3189026343714182E-4</v>
      </c>
      <c r="AJ29" s="27">
        <v>121.01734014</v>
      </c>
      <c r="AK29" s="29">
        <v>2.5862874354659199E-2</v>
      </c>
      <c r="AL29" s="27">
        <v>418.30043800000004</v>
      </c>
      <c r="AM29" s="29">
        <v>8.5752775935459449E-2</v>
      </c>
      <c r="AN29" s="27">
        <v>0.15</v>
      </c>
      <c r="AO29" s="57">
        <v>6.9502073272833249E-5</v>
      </c>
      <c r="AP29" s="27">
        <v>138.82649374559693</v>
      </c>
      <c r="AQ29" s="29">
        <v>2.5222862631863036E-2</v>
      </c>
      <c r="AR29" s="27">
        <v>629.32661599999994</v>
      </c>
      <c r="AS29" s="29">
        <v>0.14068216347040913</v>
      </c>
      <c r="AT29" s="27">
        <v>1</v>
      </c>
      <c r="AU29" s="57">
        <v>3.9236734671765352E-4</v>
      </c>
      <c r="AV29" s="27">
        <v>126.97024379310631</v>
      </c>
      <c r="AW29" s="29">
        <v>2.1212877974768368E-2</v>
      </c>
      <c r="AX29" s="27">
        <v>923.91524761999995</v>
      </c>
      <c r="AY29" s="29">
        <v>0.19077440356589964</v>
      </c>
      <c r="AZ29" s="27">
        <v>0</v>
      </c>
      <c r="BA29" s="58">
        <v>0</v>
      </c>
      <c r="BB29" s="27">
        <v>205.55206590843326</v>
      </c>
      <c r="BC29" s="29">
        <v>3.3360214141365724E-2</v>
      </c>
      <c r="BD29" s="27">
        <v>1170.3629129999999</v>
      </c>
      <c r="BE29" s="29">
        <v>0.22266473039618007</v>
      </c>
      <c r="BF29" s="27">
        <v>0.11370000000000001</v>
      </c>
      <c r="BG29" s="57">
        <v>4.1011984995686202E-5</v>
      </c>
      <c r="BH29" s="27">
        <v>194.52036723726152</v>
      </c>
      <c r="BI29" s="29">
        <v>3.0126722348646145E-2</v>
      </c>
      <c r="BJ29" s="27">
        <v>497.21121065194495</v>
      </c>
      <c r="BK29" s="29">
        <v>9.3584294240369008E-3</v>
      </c>
      <c r="BL29" s="27">
        <v>1.3152800000000001E-3</v>
      </c>
      <c r="BM29" s="57">
        <v>4.0724522099045603E-7</v>
      </c>
      <c r="BN29" s="27">
        <v>211.49313628269999</v>
      </c>
      <c r="BO29" s="29">
        <v>2.94785275324622E-2</v>
      </c>
      <c r="BP29" s="27">
        <v>480.5</v>
      </c>
      <c r="BQ29" s="29">
        <v>0.10068485076148199</v>
      </c>
      <c r="BR29" s="27">
        <v>0</v>
      </c>
      <c r="BS29" s="58">
        <v>0</v>
      </c>
      <c r="BT29" s="27">
        <v>202.92358285446002</v>
      </c>
      <c r="BU29" s="29">
        <v>2.9404728397934541E-2</v>
      </c>
      <c r="BV29" s="27">
        <v>854.29163292584201</v>
      </c>
      <c r="BW29" s="29">
        <v>0.1727449051105249</v>
      </c>
      <c r="BX29" s="30"/>
      <c r="BY29" s="45"/>
      <c r="BZ29" s="45"/>
    </row>
    <row r="30" spans="1:79">
      <c r="A30" s="42"/>
      <c r="B30" s="54" t="s">
        <v>104</v>
      </c>
      <c r="C30" s="54"/>
      <c r="D30" s="32" t="s">
        <v>87</v>
      </c>
      <c r="E30" s="34" t="s">
        <v>87</v>
      </c>
      <c r="F30" s="32" t="s">
        <v>87</v>
      </c>
      <c r="G30" s="34" t="s">
        <v>87</v>
      </c>
      <c r="H30" s="32" t="s">
        <v>87</v>
      </c>
      <c r="I30" s="34" t="s">
        <v>87</v>
      </c>
      <c r="J30" s="32" t="s">
        <v>87</v>
      </c>
      <c r="K30" s="34" t="s">
        <v>87</v>
      </c>
      <c r="L30" s="32" t="s">
        <v>87</v>
      </c>
      <c r="M30" s="34" t="s">
        <v>87</v>
      </c>
      <c r="N30" s="32" t="s">
        <v>87</v>
      </c>
      <c r="O30" s="34" t="s">
        <v>87</v>
      </c>
      <c r="P30" s="32" t="s">
        <v>87</v>
      </c>
      <c r="Q30" s="34" t="s">
        <v>87</v>
      </c>
      <c r="R30" s="32" t="s">
        <v>87</v>
      </c>
      <c r="S30" s="34" t="s">
        <v>87</v>
      </c>
      <c r="T30" s="32" t="s">
        <v>87</v>
      </c>
      <c r="U30" s="34" t="s">
        <v>87</v>
      </c>
      <c r="V30" s="32">
        <v>0</v>
      </c>
      <c r="W30" s="33">
        <v>0</v>
      </c>
      <c r="X30" s="32">
        <v>0</v>
      </c>
      <c r="Y30" s="34">
        <v>0</v>
      </c>
      <c r="Z30" s="32">
        <v>108.832795</v>
      </c>
      <c r="AA30" s="34">
        <v>3.3567449771740837E-2</v>
      </c>
      <c r="AB30" s="32">
        <v>0</v>
      </c>
      <c r="AC30" s="33">
        <v>0</v>
      </c>
      <c r="AD30" s="32">
        <v>0</v>
      </c>
      <c r="AE30" s="33">
        <v>0</v>
      </c>
      <c r="AF30" s="32">
        <v>123.721020372466</v>
      </c>
      <c r="AG30" s="34">
        <v>2.6402291805575909E-2</v>
      </c>
      <c r="AH30" s="32">
        <v>0</v>
      </c>
      <c r="AI30" s="33">
        <v>0</v>
      </c>
      <c r="AJ30" s="32">
        <v>0</v>
      </c>
      <c r="AK30" s="33">
        <v>0</v>
      </c>
      <c r="AL30" s="32">
        <v>418.30043800000004</v>
      </c>
      <c r="AM30" s="34">
        <v>8.5752775935459449E-2</v>
      </c>
      <c r="AN30" s="32">
        <v>0</v>
      </c>
      <c r="AO30" s="33">
        <v>0</v>
      </c>
      <c r="AP30" s="32">
        <v>0</v>
      </c>
      <c r="AQ30" s="35">
        <v>0</v>
      </c>
      <c r="AR30" s="32">
        <v>509.48736099999996</v>
      </c>
      <c r="AS30" s="34">
        <v>0.11389282192112045</v>
      </c>
      <c r="AT30" s="32">
        <v>0</v>
      </c>
      <c r="AU30" s="33">
        <v>0</v>
      </c>
      <c r="AV30" s="32">
        <v>0</v>
      </c>
      <c r="AW30" s="33">
        <v>0</v>
      </c>
      <c r="AX30" s="32">
        <v>477.59675099999998</v>
      </c>
      <c r="AY30" s="34">
        <v>9.8616442960264603E-2</v>
      </c>
      <c r="AZ30" s="32">
        <v>0</v>
      </c>
      <c r="BA30" s="33">
        <v>0</v>
      </c>
      <c r="BB30" s="32">
        <v>0</v>
      </c>
      <c r="BC30" s="33">
        <v>0</v>
      </c>
      <c r="BD30" s="32">
        <v>444.5</v>
      </c>
      <c r="BE30" s="34">
        <v>8.4567335107535099E-2</v>
      </c>
      <c r="BF30" s="32">
        <v>0</v>
      </c>
      <c r="BG30" s="33">
        <v>0</v>
      </c>
      <c r="BH30" s="32">
        <v>0</v>
      </c>
      <c r="BI30" s="33">
        <v>0</v>
      </c>
      <c r="BJ30" s="32">
        <v>471.41793365194496</v>
      </c>
      <c r="BK30" s="34">
        <v>8.8729525135251095E-3</v>
      </c>
      <c r="BL30" s="32">
        <v>0</v>
      </c>
      <c r="BM30" s="33">
        <v>0</v>
      </c>
      <c r="BN30" s="32">
        <v>0</v>
      </c>
      <c r="BO30" s="33">
        <v>0</v>
      </c>
      <c r="BP30" s="32">
        <v>480.5</v>
      </c>
      <c r="BQ30" s="34">
        <v>0.10068485076148199</v>
      </c>
      <c r="BR30" s="32">
        <v>0</v>
      </c>
      <c r="BS30" s="33">
        <v>0</v>
      </c>
      <c r="BT30" s="32">
        <v>0</v>
      </c>
      <c r="BU30" s="33">
        <v>0</v>
      </c>
      <c r="BV30" s="32">
        <v>599.5</v>
      </c>
      <c r="BW30" s="34">
        <v>0.121223908349749</v>
      </c>
      <c r="BX30" s="30"/>
      <c r="BY30" s="44"/>
      <c r="BZ30" s="45"/>
    </row>
    <row r="31" spans="1:79">
      <c r="A31" s="42"/>
      <c r="B31" s="54" t="s">
        <v>105</v>
      </c>
      <c r="C31" s="54"/>
      <c r="D31" s="32" t="s">
        <v>87</v>
      </c>
      <c r="E31" s="34" t="s">
        <v>87</v>
      </c>
      <c r="F31" s="32" t="s">
        <v>87</v>
      </c>
      <c r="G31" s="34" t="s">
        <v>87</v>
      </c>
      <c r="H31" s="32" t="s">
        <v>87</v>
      </c>
      <c r="I31" s="34" t="s">
        <v>87</v>
      </c>
      <c r="J31" s="32" t="s">
        <v>87</v>
      </c>
      <c r="K31" s="34" t="s">
        <v>87</v>
      </c>
      <c r="L31" s="32" t="s">
        <v>87</v>
      </c>
      <c r="M31" s="34" t="s">
        <v>87</v>
      </c>
      <c r="N31" s="32" t="s">
        <v>87</v>
      </c>
      <c r="O31" s="34" t="s">
        <v>87</v>
      </c>
      <c r="P31" s="32" t="s">
        <v>87</v>
      </c>
      <c r="Q31" s="34" t="s">
        <v>87</v>
      </c>
      <c r="R31" s="32" t="s">
        <v>87</v>
      </c>
      <c r="S31" s="34" t="s">
        <v>87</v>
      </c>
      <c r="T31" s="32" t="s">
        <v>87</v>
      </c>
      <c r="U31" s="34" t="s">
        <v>87</v>
      </c>
      <c r="V31" s="32" t="s">
        <v>87</v>
      </c>
      <c r="W31" s="34" t="s">
        <v>87</v>
      </c>
      <c r="X31" s="32" t="s">
        <v>87</v>
      </c>
      <c r="Y31" s="34" t="s">
        <v>87</v>
      </c>
      <c r="Z31" s="32" t="s">
        <v>87</v>
      </c>
      <c r="AA31" s="34" t="s">
        <v>87</v>
      </c>
      <c r="AB31" s="32" t="s">
        <v>87</v>
      </c>
      <c r="AC31" s="34" t="s">
        <v>87</v>
      </c>
      <c r="AD31" s="32" t="s">
        <v>87</v>
      </c>
      <c r="AE31" s="34" t="s">
        <v>87</v>
      </c>
      <c r="AF31" s="32" t="s">
        <v>87</v>
      </c>
      <c r="AG31" s="34" t="s">
        <v>87</v>
      </c>
      <c r="AH31" s="32" t="s">
        <v>87</v>
      </c>
      <c r="AI31" s="34" t="s">
        <v>87</v>
      </c>
      <c r="AJ31" s="32" t="s">
        <v>87</v>
      </c>
      <c r="AK31" s="34" t="s">
        <v>87</v>
      </c>
      <c r="AL31" s="32" t="s">
        <v>87</v>
      </c>
      <c r="AM31" s="34" t="s">
        <v>87</v>
      </c>
      <c r="AN31" s="32">
        <v>0</v>
      </c>
      <c r="AO31" s="33">
        <v>0</v>
      </c>
      <c r="AP31" s="32">
        <v>0</v>
      </c>
      <c r="AQ31" s="35">
        <v>0</v>
      </c>
      <c r="AR31" s="32">
        <v>119.83925500000001</v>
      </c>
      <c r="AS31" s="34">
        <v>2.6789341549288689E-2</v>
      </c>
      <c r="AT31" s="32">
        <v>0</v>
      </c>
      <c r="AU31" s="33">
        <v>0</v>
      </c>
      <c r="AV31" s="32">
        <v>0</v>
      </c>
      <c r="AW31" s="33">
        <v>0</v>
      </c>
      <c r="AX31" s="32">
        <v>446.31849662000002</v>
      </c>
      <c r="AY31" s="34">
        <v>9.2157960605635025E-2</v>
      </c>
      <c r="AZ31" s="32">
        <v>0</v>
      </c>
      <c r="BA31" s="33">
        <v>0</v>
      </c>
      <c r="BB31" s="32">
        <v>0</v>
      </c>
      <c r="BC31" s="33">
        <v>0</v>
      </c>
      <c r="BD31" s="32">
        <v>725.86291299999993</v>
      </c>
      <c r="BE31" s="34">
        <v>0.13809739528864498</v>
      </c>
      <c r="BF31" s="32">
        <v>0</v>
      </c>
      <c r="BG31" s="33">
        <v>0</v>
      </c>
      <c r="BH31" s="32">
        <v>0</v>
      </c>
      <c r="BI31" s="33">
        <v>0</v>
      </c>
      <c r="BJ31" s="32">
        <v>25.793277</v>
      </c>
      <c r="BK31" s="34">
        <v>4.8547691051179198E-4</v>
      </c>
      <c r="BL31" s="32">
        <v>0</v>
      </c>
      <c r="BM31" s="33">
        <v>0</v>
      </c>
      <c r="BN31" s="32">
        <v>0</v>
      </c>
      <c r="BO31" s="33">
        <v>0</v>
      </c>
      <c r="BP31" s="32">
        <v>0</v>
      </c>
      <c r="BQ31" s="33">
        <v>0</v>
      </c>
      <c r="BR31" s="32">
        <v>0</v>
      </c>
      <c r="BS31" s="33">
        <v>0</v>
      </c>
      <c r="BT31" s="32">
        <v>0</v>
      </c>
      <c r="BU31" s="33">
        <v>0</v>
      </c>
      <c r="BV31" s="32">
        <v>254.79163292584198</v>
      </c>
      <c r="BW31" s="34">
        <v>5.15209967607759E-2</v>
      </c>
      <c r="BX31" s="30"/>
      <c r="BY31" s="44"/>
      <c r="BZ31" s="45"/>
      <c r="CA31" s="45"/>
    </row>
    <row r="32" spans="1:79">
      <c r="A32" s="42"/>
      <c r="B32" s="54" t="s">
        <v>106</v>
      </c>
      <c r="C32" s="54"/>
      <c r="D32" s="32">
        <v>0</v>
      </c>
      <c r="E32" s="33">
        <v>0</v>
      </c>
      <c r="F32" s="32">
        <v>43.9</v>
      </c>
      <c r="G32" s="34">
        <v>1.3820383651572215E-2</v>
      </c>
      <c r="H32" s="32">
        <v>0</v>
      </c>
      <c r="I32" s="33">
        <v>0</v>
      </c>
      <c r="J32" s="32">
        <v>0</v>
      </c>
      <c r="K32" s="33">
        <v>0</v>
      </c>
      <c r="L32" s="32">
        <v>47.109064330000002</v>
      </c>
      <c r="M32" s="34">
        <v>1.4413436524163025E-2</v>
      </c>
      <c r="N32" s="32">
        <v>0</v>
      </c>
      <c r="O32" s="33">
        <v>0</v>
      </c>
      <c r="P32" s="32">
        <v>0</v>
      </c>
      <c r="Q32" s="33">
        <v>0</v>
      </c>
      <c r="R32" s="32">
        <v>65</v>
      </c>
      <c r="S32" s="34">
        <v>1.866022961220383E-2</v>
      </c>
      <c r="T32" s="32">
        <v>0</v>
      </c>
      <c r="U32" s="33">
        <v>0</v>
      </c>
      <c r="V32" s="32">
        <v>0</v>
      </c>
      <c r="W32" s="33">
        <v>0</v>
      </c>
      <c r="X32" s="32">
        <v>91</v>
      </c>
      <c r="Y32" s="34">
        <v>2.4723081825071998E-2</v>
      </c>
      <c r="Z32" s="32">
        <v>0</v>
      </c>
      <c r="AA32" s="33">
        <v>0</v>
      </c>
      <c r="AB32" s="32">
        <v>0</v>
      </c>
      <c r="AC32" s="33">
        <v>0</v>
      </c>
      <c r="AD32" s="32">
        <v>91.287000000000006</v>
      </c>
      <c r="AE32" s="34">
        <v>2.0820439966674834E-2</v>
      </c>
      <c r="AF32" s="32">
        <v>0</v>
      </c>
      <c r="AG32" s="33">
        <v>0</v>
      </c>
      <c r="AH32" s="32">
        <v>0</v>
      </c>
      <c r="AI32" s="33">
        <v>0</v>
      </c>
      <c r="AJ32" s="32">
        <v>105.5</v>
      </c>
      <c r="AK32" s="34">
        <v>2.254663043544022E-2</v>
      </c>
      <c r="AL32" s="32">
        <v>0</v>
      </c>
      <c r="AM32" s="33">
        <v>0</v>
      </c>
      <c r="AN32" s="32">
        <v>0</v>
      </c>
      <c r="AO32" s="33">
        <v>0</v>
      </c>
      <c r="AP32" s="32">
        <v>104.895</v>
      </c>
      <c r="AQ32" s="37">
        <v>1.9057977367185265E-2</v>
      </c>
      <c r="AR32" s="32">
        <v>0</v>
      </c>
      <c r="AS32" s="33">
        <v>0</v>
      </c>
      <c r="AT32" s="32">
        <v>0</v>
      </c>
      <c r="AU32" s="33">
        <v>0</v>
      </c>
      <c r="AV32" s="32">
        <v>89.586000000000013</v>
      </c>
      <c r="AW32" s="34">
        <v>1.4967104334651815E-2</v>
      </c>
      <c r="AX32" s="32">
        <v>0</v>
      </c>
      <c r="AY32" s="33">
        <v>0</v>
      </c>
      <c r="AZ32" s="32">
        <v>0</v>
      </c>
      <c r="BA32" s="33">
        <v>0</v>
      </c>
      <c r="BB32" s="32">
        <v>163.88711999999998</v>
      </c>
      <c r="BC32" s="34">
        <v>2.6598173042187798E-2</v>
      </c>
      <c r="BD32" s="32">
        <v>0</v>
      </c>
      <c r="BE32" s="33">
        <v>0</v>
      </c>
      <c r="BF32" s="32">
        <v>0</v>
      </c>
      <c r="BG32" s="33">
        <v>0</v>
      </c>
      <c r="BH32" s="32">
        <v>148.34610000000001</v>
      </c>
      <c r="BI32" s="34">
        <v>2.2975392395559902E-2</v>
      </c>
      <c r="BJ32" s="32">
        <v>0</v>
      </c>
      <c r="BK32" s="33">
        <v>0</v>
      </c>
      <c r="BL32" s="32">
        <v>0</v>
      </c>
      <c r="BM32" s="33">
        <v>0</v>
      </c>
      <c r="BN32" s="32">
        <v>158.625</v>
      </c>
      <c r="BO32" s="34">
        <v>2.21096131629843E-2</v>
      </c>
      <c r="BP32" s="32">
        <v>0</v>
      </c>
      <c r="BQ32" s="33">
        <v>0</v>
      </c>
      <c r="BR32" s="32">
        <v>0</v>
      </c>
      <c r="BS32" s="33">
        <v>0</v>
      </c>
      <c r="BT32" s="32">
        <v>154.39500000000001</v>
      </c>
      <c r="BU32" s="34">
        <v>2.2372673383434297E-2</v>
      </c>
      <c r="BV32" s="32">
        <v>0</v>
      </c>
      <c r="BW32" s="33">
        <v>0</v>
      </c>
      <c r="BX32" s="30"/>
      <c r="BY32" s="44"/>
      <c r="BZ32" s="45"/>
      <c r="CA32" s="45"/>
    </row>
    <row r="33" spans="1:79">
      <c r="A33" s="42"/>
      <c r="B33" s="54" t="s">
        <v>107</v>
      </c>
      <c r="C33" s="54"/>
      <c r="D33" s="32" t="s">
        <v>87</v>
      </c>
      <c r="E33" s="34" t="s">
        <v>87</v>
      </c>
      <c r="F33" s="32" t="s">
        <v>87</v>
      </c>
      <c r="G33" s="34" t="s">
        <v>87</v>
      </c>
      <c r="H33" s="32" t="s">
        <v>87</v>
      </c>
      <c r="I33" s="34" t="s">
        <v>87</v>
      </c>
      <c r="J33" s="32" t="s">
        <v>87</v>
      </c>
      <c r="K33" s="34" t="s">
        <v>87</v>
      </c>
      <c r="L33" s="32" t="s">
        <v>87</v>
      </c>
      <c r="M33" s="34" t="s">
        <v>87</v>
      </c>
      <c r="N33" s="32" t="s">
        <v>87</v>
      </c>
      <c r="O33" s="34" t="s">
        <v>87</v>
      </c>
      <c r="P33" s="32" t="s">
        <v>87</v>
      </c>
      <c r="Q33" s="34" t="s">
        <v>87</v>
      </c>
      <c r="R33" s="32" t="s">
        <v>87</v>
      </c>
      <c r="S33" s="34" t="s">
        <v>87</v>
      </c>
      <c r="T33" s="32" t="s">
        <v>87</v>
      </c>
      <c r="U33" s="34" t="s">
        <v>87</v>
      </c>
      <c r="V33" s="32" t="s">
        <v>87</v>
      </c>
      <c r="W33" s="34" t="s">
        <v>87</v>
      </c>
      <c r="X33" s="32" t="s">
        <v>87</v>
      </c>
      <c r="Y33" s="43" t="s">
        <v>87</v>
      </c>
      <c r="Z33" s="32" t="s">
        <v>87</v>
      </c>
      <c r="AA33" s="34" t="s">
        <v>87</v>
      </c>
      <c r="AB33" s="32" t="s">
        <v>87</v>
      </c>
      <c r="AC33" s="34" t="s">
        <v>87</v>
      </c>
      <c r="AD33" s="32" t="s">
        <v>87</v>
      </c>
      <c r="AE33" s="34" t="s">
        <v>87</v>
      </c>
      <c r="AF33" s="32" t="s">
        <v>87</v>
      </c>
      <c r="AG33" s="34" t="s">
        <v>87</v>
      </c>
      <c r="AH33" s="32">
        <v>0</v>
      </c>
      <c r="AI33" s="33">
        <v>0</v>
      </c>
      <c r="AJ33" s="32">
        <v>2</v>
      </c>
      <c r="AK33" s="43">
        <v>4.2742427365763446E-4</v>
      </c>
      <c r="AL33" s="32">
        <v>0</v>
      </c>
      <c r="AM33" s="33">
        <v>0</v>
      </c>
      <c r="AN33" s="32">
        <v>0</v>
      </c>
      <c r="AO33" s="33">
        <v>0</v>
      </c>
      <c r="AP33" s="32">
        <v>19.897636325596935</v>
      </c>
      <c r="AQ33" s="59">
        <v>3.6151265813786143E-3</v>
      </c>
      <c r="AR33" s="32">
        <v>0</v>
      </c>
      <c r="AS33" s="33">
        <v>0</v>
      </c>
      <c r="AT33" s="32">
        <v>0</v>
      </c>
      <c r="AU33" s="33">
        <v>0</v>
      </c>
      <c r="AV33" s="32">
        <v>23.6532321331063</v>
      </c>
      <c r="AW33" s="43">
        <v>3.9517379187366426E-3</v>
      </c>
      <c r="AX33" s="32">
        <v>0</v>
      </c>
      <c r="AY33" s="33">
        <v>0</v>
      </c>
      <c r="AZ33" s="32">
        <v>0</v>
      </c>
      <c r="BA33" s="33">
        <v>0</v>
      </c>
      <c r="BB33" s="32">
        <v>24.951801278433301</v>
      </c>
      <c r="BC33" s="34">
        <v>4.0495697777717596E-3</v>
      </c>
      <c r="BD33" s="32">
        <v>0</v>
      </c>
      <c r="BE33" s="33">
        <v>0</v>
      </c>
      <c r="BF33" s="32">
        <v>0</v>
      </c>
      <c r="BG33" s="33">
        <v>0</v>
      </c>
      <c r="BH33" s="32">
        <v>27.309465147261502</v>
      </c>
      <c r="BI33" s="34">
        <v>4.2296068307235597E-3</v>
      </c>
      <c r="BJ33" s="32">
        <v>0</v>
      </c>
      <c r="BK33" s="33">
        <v>0</v>
      </c>
      <c r="BL33" s="32">
        <v>0</v>
      </c>
      <c r="BM33" s="33">
        <v>0</v>
      </c>
      <c r="BN33" s="32">
        <v>29.391239062699999</v>
      </c>
      <c r="BO33" s="34">
        <v>4.0966362556790594E-3</v>
      </c>
      <c r="BP33" s="32">
        <v>0</v>
      </c>
      <c r="BQ33" s="33">
        <v>0</v>
      </c>
      <c r="BR33" s="32">
        <v>0</v>
      </c>
      <c r="BS33" s="33">
        <v>0</v>
      </c>
      <c r="BT33" s="32">
        <v>25.794683984460001</v>
      </c>
      <c r="BU33" s="34">
        <v>3.7377896940524501E-3</v>
      </c>
      <c r="BV33" s="32">
        <v>0</v>
      </c>
      <c r="BW33" s="33">
        <v>0</v>
      </c>
      <c r="BX33" s="30"/>
      <c r="BY33" s="44"/>
      <c r="BZ33" s="45"/>
      <c r="CA33" s="45"/>
    </row>
    <row r="34" spans="1:79">
      <c r="A34" s="42"/>
      <c r="B34" s="54" t="s">
        <v>108</v>
      </c>
      <c r="C34" s="54"/>
      <c r="D34" s="32" t="s">
        <v>87</v>
      </c>
      <c r="E34" s="34" t="s">
        <v>87</v>
      </c>
      <c r="F34" s="32" t="s">
        <v>87</v>
      </c>
      <c r="G34" s="34" t="s">
        <v>87</v>
      </c>
      <c r="H34" s="32" t="s">
        <v>87</v>
      </c>
      <c r="I34" s="34" t="s">
        <v>87</v>
      </c>
      <c r="J34" s="32" t="s">
        <v>87</v>
      </c>
      <c r="K34" s="34" t="s">
        <v>87</v>
      </c>
      <c r="L34" s="32" t="s">
        <v>87</v>
      </c>
      <c r="M34" s="34" t="s">
        <v>87</v>
      </c>
      <c r="N34" s="32" t="s">
        <v>87</v>
      </c>
      <c r="O34" s="34" t="s">
        <v>87</v>
      </c>
      <c r="P34" s="32" t="s">
        <v>87</v>
      </c>
      <c r="Q34" s="34" t="s">
        <v>87</v>
      </c>
      <c r="R34" s="32" t="s">
        <v>87</v>
      </c>
      <c r="S34" s="34" t="s">
        <v>87</v>
      </c>
      <c r="T34" s="32" t="s">
        <v>87</v>
      </c>
      <c r="U34" s="34" t="s">
        <v>87</v>
      </c>
      <c r="V34" s="32">
        <v>0</v>
      </c>
      <c r="W34" s="33">
        <v>0</v>
      </c>
      <c r="X34" s="32">
        <v>10.339716999999998</v>
      </c>
      <c r="Y34" s="43">
        <v>2.8091172465833838E-3</v>
      </c>
      <c r="Z34" s="32">
        <v>0</v>
      </c>
      <c r="AA34" s="33">
        <v>0</v>
      </c>
      <c r="AB34" s="32">
        <v>0</v>
      </c>
      <c r="AC34" s="33">
        <v>0</v>
      </c>
      <c r="AD34" s="32">
        <v>11.275470940000005</v>
      </c>
      <c r="AE34" s="43">
        <v>2.571672481319977E-3</v>
      </c>
      <c r="AF34" s="32">
        <v>0</v>
      </c>
      <c r="AG34" s="33">
        <v>0</v>
      </c>
      <c r="AH34" s="32">
        <v>1.1399999999999999</v>
      </c>
      <c r="AI34" s="43">
        <v>5.3189026343714182E-4</v>
      </c>
      <c r="AJ34" s="32">
        <v>10.53492127</v>
      </c>
      <c r="AK34" s="43">
        <v>2.2514405359350571E-3</v>
      </c>
      <c r="AL34" s="32">
        <v>0</v>
      </c>
      <c r="AM34" s="33">
        <v>0</v>
      </c>
      <c r="AN34" s="32">
        <v>0.15</v>
      </c>
      <c r="AO34" s="43">
        <v>6.9502073272833249E-5</v>
      </c>
      <c r="AP34" s="32">
        <v>10.869208419999998</v>
      </c>
      <c r="AQ34" s="59">
        <v>1.9747855290297867E-3</v>
      </c>
      <c r="AR34" s="32">
        <v>0</v>
      </c>
      <c r="AS34" s="33">
        <v>0</v>
      </c>
      <c r="AT34" s="32">
        <v>1</v>
      </c>
      <c r="AU34" s="43">
        <v>3.9236734671765352E-4</v>
      </c>
      <c r="AV34" s="32">
        <v>10.80013344</v>
      </c>
      <c r="AW34" s="43">
        <v>1.8043748356288036E-3</v>
      </c>
      <c r="AX34" s="32">
        <v>0</v>
      </c>
      <c r="AY34" s="33">
        <v>0</v>
      </c>
      <c r="AZ34" s="32">
        <v>0</v>
      </c>
      <c r="BA34" s="33">
        <v>0</v>
      </c>
      <c r="BB34" s="32">
        <v>13.956237160000001</v>
      </c>
      <c r="BC34" s="34">
        <v>2.2650371243297901E-3</v>
      </c>
      <c r="BD34" s="32">
        <v>0</v>
      </c>
      <c r="BE34" s="33">
        <v>0</v>
      </c>
      <c r="BF34" s="32">
        <v>0.11370000000000001</v>
      </c>
      <c r="BG34" s="34">
        <v>4.1011984995686202E-5</v>
      </c>
      <c r="BH34" s="32">
        <v>10.98774193</v>
      </c>
      <c r="BI34" s="34">
        <v>1.7017480229200199E-3</v>
      </c>
      <c r="BJ34" s="32">
        <v>0</v>
      </c>
      <c r="BK34" s="33">
        <v>0</v>
      </c>
      <c r="BL34" s="32">
        <v>1.3152800000000001E-3</v>
      </c>
      <c r="BM34" s="34">
        <v>4.0724522099045603E-7</v>
      </c>
      <c r="BN34" s="32">
        <v>14.28295469</v>
      </c>
      <c r="BO34" s="34">
        <v>1.9907997038318801E-3</v>
      </c>
      <c r="BP34" s="32">
        <v>0</v>
      </c>
      <c r="BQ34" s="33">
        <v>0</v>
      </c>
      <c r="BR34" s="32">
        <v>0</v>
      </c>
      <c r="BS34" s="33">
        <v>0</v>
      </c>
      <c r="BT34" s="32">
        <v>12.087118869999999</v>
      </c>
      <c r="BU34" s="34">
        <v>1.7514891196298802E-3</v>
      </c>
      <c r="BV34" s="32">
        <v>0</v>
      </c>
      <c r="BW34" s="33">
        <v>0</v>
      </c>
      <c r="BX34" s="30"/>
      <c r="BY34" s="44"/>
      <c r="BZ34" s="45"/>
      <c r="CA34" s="45"/>
    </row>
    <row r="35" spans="1:79">
      <c r="A35" s="42"/>
      <c r="B35" s="54" t="s">
        <v>109</v>
      </c>
      <c r="C35" s="54"/>
      <c r="D35" s="32" t="s">
        <v>87</v>
      </c>
      <c r="E35" s="34" t="s">
        <v>87</v>
      </c>
      <c r="F35" s="32" t="s">
        <v>87</v>
      </c>
      <c r="G35" s="34" t="s">
        <v>87</v>
      </c>
      <c r="H35" s="32" t="s">
        <v>87</v>
      </c>
      <c r="I35" s="34" t="s">
        <v>87</v>
      </c>
      <c r="J35" s="32" t="s">
        <v>87</v>
      </c>
      <c r="K35" s="34" t="s">
        <v>87</v>
      </c>
      <c r="L35" s="32" t="s">
        <v>87</v>
      </c>
      <c r="M35" s="34" t="s">
        <v>87</v>
      </c>
      <c r="N35" s="32" t="s">
        <v>87</v>
      </c>
      <c r="O35" s="34" t="s">
        <v>87</v>
      </c>
      <c r="P35" s="32" t="s">
        <v>87</v>
      </c>
      <c r="Q35" s="34" t="s">
        <v>87</v>
      </c>
      <c r="R35" s="32" t="s">
        <v>87</v>
      </c>
      <c r="S35" s="34" t="s">
        <v>87</v>
      </c>
      <c r="T35" s="32" t="s">
        <v>87</v>
      </c>
      <c r="U35" s="34" t="s">
        <v>87</v>
      </c>
      <c r="V35" s="32" t="s">
        <v>87</v>
      </c>
      <c r="W35" s="34" t="s">
        <v>87</v>
      </c>
      <c r="X35" s="32" t="s">
        <v>87</v>
      </c>
      <c r="Y35" s="34" t="s">
        <v>87</v>
      </c>
      <c r="Z35" s="32" t="s">
        <v>87</v>
      </c>
      <c r="AA35" s="34" t="s">
        <v>87</v>
      </c>
      <c r="AB35" s="32" t="s">
        <v>87</v>
      </c>
      <c r="AC35" s="34" t="s">
        <v>87</v>
      </c>
      <c r="AD35" s="32" t="s">
        <v>87</v>
      </c>
      <c r="AE35" s="34" t="s">
        <v>87</v>
      </c>
      <c r="AF35" s="32" t="s">
        <v>87</v>
      </c>
      <c r="AG35" s="34" t="s">
        <v>87</v>
      </c>
      <c r="AH35" s="32" t="s">
        <v>87</v>
      </c>
      <c r="AI35" s="34" t="s">
        <v>87</v>
      </c>
      <c r="AJ35" s="32" t="s">
        <v>87</v>
      </c>
      <c r="AK35" s="34" t="s">
        <v>87</v>
      </c>
      <c r="AL35" s="32" t="s">
        <v>87</v>
      </c>
      <c r="AM35" s="34" t="s">
        <v>87</v>
      </c>
      <c r="AN35" s="32" t="s">
        <v>87</v>
      </c>
      <c r="AO35" s="34" t="s">
        <v>87</v>
      </c>
      <c r="AP35" s="32" t="s">
        <v>87</v>
      </c>
      <c r="AQ35" s="34" t="s">
        <v>87</v>
      </c>
      <c r="AR35" s="32" t="s">
        <v>87</v>
      </c>
      <c r="AS35" s="34" t="s">
        <v>87</v>
      </c>
      <c r="AT35" s="32" t="s">
        <v>87</v>
      </c>
      <c r="AU35" s="34" t="s">
        <v>87</v>
      </c>
      <c r="AV35" s="32" t="s">
        <v>87</v>
      </c>
      <c r="AW35" s="34" t="s">
        <v>87</v>
      </c>
      <c r="AX35" s="32" t="s">
        <v>87</v>
      </c>
      <c r="AY35" s="34" t="s">
        <v>87</v>
      </c>
      <c r="AZ35" s="32">
        <v>0</v>
      </c>
      <c r="BA35" s="33">
        <v>0</v>
      </c>
      <c r="BB35" s="32">
        <v>0</v>
      </c>
      <c r="BC35" s="33">
        <v>0</v>
      </c>
      <c r="BD35" s="32">
        <v>0</v>
      </c>
      <c r="BE35" s="33">
        <v>0</v>
      </c>
      <c r="BF35" s="32">
        <v>0</v>
      </c>
      <c r="BG35" s="33">
        <v>0</v>
      </c>
      <c r="BH35" s="32">
        <v>5.2510000000000003</v>
      </c>
      <c r="BI35" s="34">
        <v>8.1325889571134599E-4</v>
      </c>
      <c r="BJ35" s="32">
        <v>0</v>
      </c>
      <c r="BK35" s="33">
        <v>0</v>
      </c>
      <c r="BL35" s="32">
        <v>0</v>
      </c>
      <c r="BM35" s="33">
        <v>0</v>
      </c>
      <c r="BN35" s="32">
        <v>6.391</v>
      </c>
      <c r="BO35" s="34">
        <v>8.9079614010800811E-4</v>
      </c>
      <c r="BP35" s="32">
        <v>0</v>
      </c>
      <c r="BQ35" s="33">
        <v>0</v>
      </c>
      <c r="BR35" s="32">
        <v>0</v>
      </c>
      <c r="BS35" s="33">
        <v>0</v>
      </c>
      <c r="BT35" s="32">
        <v>6.95</v>
      </c>
      <c r="BU35" s="34">
        <v>1.00709271682936E-3</v>
      </c>
      <c r="BV35" s="32">
        <v>0</v>
      </c>
      <c r="BW35" s="33">
        <v>0</v>
      </c>
      <c r="BX35" s="30"/>
      <c r="BY35" s="44"/>
      <c r="BZ35" s="45"/>
      <c r="CA35" s="45"/>
    </row>
    <row r="36" spans="1:79">
      <c r="A36" s="42"/>
      <c r="B36" s="54" t="s">
        <v>110</v>
      </c>
      <c r="C36" s="54"/>
      <c r="D36" s="32" t="s">
        <v>87</v>
      </c>
      <c r="E36" s="34" t="s">
        <v>87</v>
      </c>
      <c r="F36" s="32" t="s">
        <v>87</v>
      </c>
      <c r="G36" s="34" t="s">
        <v>87</v>
      </c>
      <c r="H36" s="32" t="s">
        <v>87</v>
      </c>
      <c r="I36" s="34" t="s">
        <v>87</v>
      </c>
      <c r="J36" s="32" t="s">
        <v>87</v>
      </c>
      <c r="K36" s="34" t="s">
        <v>87</v>
      </c>
      <c r="L36" s="32" t="s">
        <v>87</v>
      </c>
      <c r="M36" s="34" t="s">
        <v>87</v>
      </c>
      <c r="N36" s="32" t="s">
        <v>87</v>
      </c>
      <c r="O36" s="34" t="s">
        <v>87</v>
      </c>
      <c r="P36" s="32" t="s">
        <v>87</v>
      </c>
      <c r="Q36" s="34" t="s">
        <v>87</v>
      </c>
      <c r="R36" s="32" t="s">
        <v>87</v>
      </c>
      <c r="S36" s="34" t="s">
        <v>87</v>
      </c>
      <c r="T36" s="32" t="s">
        <v>87</v>
      </c>
      <c r="U36" s="34" t="s">
        <v>87</v>
      </c>
      <c r="V36" s="32">
        <v>0</v>
      </c>
      <c r="W36" s="33">
        <v>0</v>
      </c>
      <c r="X36" s="32">
        <v>0.97240299999999991</v>
      </c>
      <c r="Y36" s="43">
        <v>2.6418460369170859E-4</v>
      </c>
      <c r="Z36" s="32">
        <v>0</v>
      </c>
      <c r="AA36" s="33">
        <v>0</v>
      </c>
      <c r="AB36" s="32">
        <v>0</v>
      </c>
      <c r="AC36" s="33">
        <v>0</v>
      </c>
      <c r="AD36" s="32">
        <v>1.014</v>
      </c>
      <c r="AE36" s="43">
        <v>2.3126979883453591E-4</v>
      </c>
      <c r="AF36" s="32">
        <v>0</v>
      </c>
      <c r="AG36" s="33">
        <v>0</v>
      </c>
      <c r="AH36" s="32">
        <v>0</v>
      </c>
      <c r="AI36" s="33">
        <v>0</v>
      </c>
      <c r="AJ36" s="32">
        <v>1.0325</v>
      </c>
      <c r="AK36" s="43">
        <v>2.2065778127575378E-4</v>
      </c>
      <c r="AL36" s="32">
        <v>0</v>
      </c>
      <c r="AM36" s="33">
        <v>0</v>
      </c>
      <c r="AN36" s="32">
        <v>0</v>
      </c>
      <c r="AO36" s="33">
        <v>0</v>
      </c>
      <c r="AP36" s="32">
        <v>1.06</v>
      </c>
      <c r="AQ36" s="59">
        <v>1.9258740654193605E-4</v>
      </c>
      <c r="AR36" s="32">
        <v>0</v>
      </c>
      <c r="AS36" s="33">
        <v>0</v>
      </c>
      <c r="AT36" s="32">
        <v>0</v>
      </c>
      <c r="AU36" s="33">
        <v>0</v>
      </c>
      <c r="AV36" s="32">
        <v>1.0825</v>
      </c>
      <c r="AW36" s="43">
        <v>1.8085292838457558E-4</v>
      </c>
      <c r="AX36" s="32">
        <v>0</v>
      </c>
      <c r="AY36" s="33">
        <v>0</v>
      </c>
      <c r="AZ36" s="32">
        <v>0</v>
      </c>
      <c r="BA36" s="33">
        <v>0</v>
      </c>
      <c r="BB36" s="32">
        <v>1.1042019999999999</v>
      </c>
      <c r="BC36" s="34">
        <v>1.7920722427442699E-4</v>
      </c>
      <c r="BD36" s="32">
        <v>0</v>
      </c>
      <c r="BE36" s="33">
        <v>0</v>
      </c>
      <c r="BF36" s="32">
        <v>0</v>
      </c>
      <c r="BG36" s="33">
        <v>0</v>
      </c>
      <c r="BH36" s="32">
        <v>1.1160000000000001</v>
      </c>
      <c r="BI36" s="34">
        <v>1.72842682844003E-4</v>
      </c>
      <c r="BJ36" s="32">
        <v>0</v>
      </c>
      <c r="BK36" s="33">
        <v>0</v>
      </c>
      <c r="BL36" s="32">
        <v>0</v>
      </c>
      <c r="BM36" s="33">
        <v>0</v>
      </c>
      <c r="BN36" s="32">
        <v>1.6305509999999999</v>
      </c>
      <c r="BO36" s="34">
        <v>2.2727093366441099E-4</v>
      </c>
      <c r="BP36" s="32">
        <v>0</v>
      </c>
      <c r="BQ36" s="33">
        <v>0</v>
      </c>
      <c r="BR36" s="32">
        <v>0</v>
      </c>
      <c r="BS36" s="33">
        <v>0</v>
      </c>
      <c r="BT36" s="32">
        <v>2.645</v>
      </c>
      <c r="BU36" s="34">
        <v>3.8327485410268399E-4</v>
      </c>
      <c r="BV36" s="32">
        <v>0</v>
      </c>
      <c r="BW36" s="33">
        <v>0</v>
      </c>
      <c r="BX36" s="30"/>
      <c r="BY36" s="44"/>
      <c r="BZ36" s="45"/>
      <c r="CA36" s="45"/>
    </row>
    <row r="37" spans="1:79">
      <c r="A37" s="42"/>
      <c r="B37" s="54" t="s">
        <v>111</v>
      </c>
      <c r="C37" s="54"/>
      <c r="D37" s="32" t="s">
        <v>87</v>
      </c>
      <c r="E37" s="34" t="s">
        <v>87</v>
      </c>
      <c r="F37" s="32" t="s">
        <v>87</v>
      </c>
      <c r="G37" s="34" t="s">
        <v>87</v>
      </c>
      <c r="H37" s="32" t="s">
        <v>87</v>
      </c>
      <c r="I37" s="34" t="s">
        <v>87</v>
      </c>
      <c r="J37" s="32" t="s">
        <v>87</v>
      </c>
      <c r="K37" s="34" t="s">
        <v>87</v>
      </c>
      <c r="L37" s="32" t="s">
        <v>87</v>
      </c>
      <c r="M37" s="34" t="s">
        <v>87</v>
      </c>
      <c r="N37" s="32" t="s">
        <v>87</v>
      </c>
      <c r="O37" s="34" t="s">
        <v>87</v>
      </c>
      <c r="P37" s="32" t="s">
        <v>87</v>
      </c>
      <c r="Q37" s="34" t="s">
        <v>87</v>
      </c>
      <c r="R37" s="32" t="s">
        <v>87</v>
      </c>
      <c r="S37" s="34" t="s">
        <v>87</v>
      </c>
      <c r="T37" s="32" t="s">
        <v>87</v>
      </c>
      <c r="U37" s="34" t="s">
        <v>87</v>
      </c>
      <c r="V37" s="32">
        <v>0</v>
      </c>
      <c r="W37" s="33">
        <v>0</v>
      </c>
      <c r="X37" s="32">
        <v>2.6630024800000012</v>
      </c>
      <c r="Y37" s="43">
        <v>7.2349041992757896E-4</v>
      </c>
      <c r="Z37" s="32">
        <v>0</v>
      </c>
      <c r="AA37" s="33">
        <v>0</v>
      </c>
      <c r="AB37" s="32">
        <v>0</v>
      </c>
      <c r="AC37" s="33">
        <v>0</v>
      </c>
      <c r="AD37" s="32">
        <v>2.1226802999999999</v>
      </c>
      <c r="AE37" s="43">
        <v>4.8413397038563348E-4</v>
      </c>
      <c r="AF37" s="32">
        <v>0</v>
      </c>
      <c r="AG37" s="33">
        <v>0</v>
      </c>
      <c r="AH37" s="32">
        <v>0</v>
      </c>
      <c r="AI37" s="33">
        <v>0</v>
      </c>
      <c r="AJ37" s="32">
        <v>1.9499188700000003</v>
      </c>
      <c r="AK37" s="43">
        <v>4.1672132835053274E-4</v>
      </c>
      <c r="AL37" s="32">
        <v>0</v>
      </c>
      <c r="AM37" s="33">
        <v>0</v>
      </c>
      <c r="AN37" s="32">
        <v>0</v>
      </c>
      <c r="AO37" s="33">
        <v>0</v>
      </c>
      <c r="AP37" s="32">
        <v>2.1046489999999998</v>
      </c>
      <c r="AQ37" s="59">
        <v>3.8238574772743309E-4</v>
      </c>
      <c r="AR37" s="32">
        <v>0</v>
      </c>
      <c r="AS37" s="33">
        <v>0</v>
      </c>
      <c r="AT37" s="32">
        <v>0</v>
      </c>
      <c r="AU37" s="33">
        <v>0</v>
      </c>
      <c r="AV37" s="32">
        <v>1.8483782200000001</v>
      </c>
      <c r="AW37" s="43">
        <v>3.0880795736653053E-4</v>
      </c>
      <c r="AX37" s="32">
        <v>0</v>
      </c>
      <c r="AY37" s="33">
        <v>0</v>
      </c>
      <c r="AZ37" s="32">
        <v>0</v>
      </c>
      <c r="BA37" s="33">
        <v>0</v>
      </c>
      <c r="BB37" s="32">
        <v>1.6527054700000001</v>
      </c>
      <c r="BC37" s="34">
        <v>2.6822697280195302E-4</v>
      </c>
      <c r="BD37" s="32">
        <v>0</v>
      </c>
      <c r="BE37" s="33">
        <v>0</v>
      </c>
      <c r="BF37" s="32">
        <v>0</v>
      </c>
      <c r="BG37" s="33">
        <v>0</v>
      </c>
      <c r="BH37" s="32">
        <v>1.5100601600000001</v>
      </c>
      <c r="BI37" s="34">
        <v>2.3387352088731598E-4</v>
      </c>
      <c r="BJ37" s="32">
        <v>0</v>
      </c>
      <c r="BK37" s="33">
        <v>0</v>
      </c>
      <c r="BL37" s="32">
        <v>0</v>
      </c>
      <c r="BM37" s="33">
        <v>0</v>
      </c>
      <c r="BN37" s="32">
        <v>1.1723915300000001</v>
      </c>
      <c r="BO37" s="34">
        <v>1.6341133619454301E-4</v>
      </c>
      <c r="BP37" s="32">
        <v>0</v>
      </c>
      <c r="BQ37" s="33">
        <v>0</v>
      </c>
      <c r="BR37" s="32">
        <v>0</v>
      </c>
      <c r="BS37" s="33">
        <v>0</v>
      </c>
      <c r="BT37" s="32">
        <v>1.0517799999999999</v>
      </c>
      <c r="BU37" s="34">
        <v>1.52408629885868E-4</v>
      </c>
      <c r="BV37" s="32">
        <v>0</v>
      </c>
      <c r="BW37" s="33">
        <v>0</v>
      </c>
      <c r="BX37" s="30"/>
      <c r="BY37" s="44"/>
      <c r="BZ37" s="45"/>
      <c r="CA37" s="45"/>
    </row>
    <row r="38" spans="1:79">
      <c r="A38" s="60"/>
      <c r="B38" s="54" t="s">
        <v>112</v>
      </c>
      <c r="C38" s="54"/>
      <c r="D38" s="32">
        <v>25</v>
      </c>
      <c r="E38" s="34">
        <v>1.536036387497766E-2</v>
      </c>
      <c r="F38" s="32">
        <v>28.461650000000002</v>
      </c>
      <c r="G38" s="34">
        <v>8.9601576846644743E-3</v>
      </c>
      <c r="H38" s="32">
        <v>148.95634520000002</v>
      </c>
      <c r="I38" s="34">
        <v>5.9655482618368859E-2</v>
      </c>
      <c r="J38" s="32">
        <v>2.65</v>
      </c>
      <c r="K38" s="43">
        <v>1.3793308489271658E-3</v>
      </c>
      <c r="L38" s="32">
        <v>32.499824339999996</v>
      </c>
      <c r="M38" s="34">
        <v>9.9436098303640075E-3</v>
      </c>
      <c r="N38" s="32">
        <v>141.07771621000001</v>
      </c>
      <c r="O38" s="34">
        <v>4.2249633209047295E-2</v>
      </c>
      <c r="P38" s="32">
        <v>14.472130999999999</v>
      </c>
      <c r="Q38" s="34">
        <v>8.146483841766269E-3</v>
      </c>
      <c r="R38" s="32">
        <v>73.638654114000019</v>
      </c>
      <c r="S38" s="34">
        <v>2.1140218370783052E-2</v>
      </c>
      <c r="T38" s="32">
        <v>102.11156354000001</v>
      </c>
      <c r="U38" s="34">
        <v>3.0311041416331709E-2</v>
      </c>
      <c r="V38" s="32" t="s">
        <v>87</v>
      </c>
      <c r="W38" s="34" t="s">
        <v>87</v>
      </c>
      <c r="X38" s="32" t="s">
        <v>87</v>
      </c>
      <c r="Y38" s="34" t="s">
        <v>87</v>
      </c>
      <c r="Z38" s="32" t="s">
        <v>87</v>
      </c>
      <c r="AA38" s="34" t="s">
        <v>87</v>
      </c>
      <c r="AB38" s="32" t="s">
        <v>87</v>
      </c>
      <c r="AC38" s="34" t="s">
        <v>87</v>
      </c>
      <c r="AD38" s="32" t="s">
        <v>87</v>
      </c>
      <c r="AE38" s="34" t="s">
        <v>87</v>
      </c>
      <c r="AF38" s="32" t="s">
        <v>87</v>
      </c>
      <c r="AG38" s="34" t="s">
        <v>87</v>
      </c>
      <c r="AH38" s="32" t="s">
        <v>87</v>
      </c>
      <c r="AI38" s="34" t="s">
        <v>87</v>
      </c>
      <c r="AJ38" s="32" t="s">
        <v>87</v>
      </c>
      <c r="AK38" s="34" t="s">
        <v>87</v>
      </c>
      <c r="AL38" s="32" t="s">
        <v>87</v>
      </c>
      <c r="AM38" s="34" t="s">
        <v>87</v>
      </c>
      <c r="AN38" s="32" t="s">
        <v>87</v>
      </c>
      <c r="AO38" s="34" t="s">
        <v>87</v>
      </c>
      <c r="AP38" s="32" t="s">
        <v>87</v>
      </c>
      <c r="AQ38" s="34" t="s">
        <v>87</v>
      </c>
      <c r="AR38" s="32" t="s">
        <v>87</v>
      </c>
      <c r="AS38" s="34" t="s">
        <v>87</v>
      </c>
      <c r="AT38" s="32" t="s">
        <v>87</v>
      </c>
      <c r="AU38" s="34" t="s">
        <v>87</v>
      </c>
      <c r="AV38" s="32" t="s">
        <v>87</v>
      </c>
      <c r="AW38" s="34" t="s">
        <v>87</v>
      </c>
      <c r="AX38" s="32" t="s">
        <v>87</v>
      </c>
      <c r="AY38" s="34" t="s">
        <v>87</v>
      </c>
      <c r="AZ38" s="32" t="s">
        <v>87</v>
      </c>
      <c r="BA38" s="34" t="s">
        <v>87</v>
      </c>
      <c r="BB38" s="32" t="s">
        <v>87</v>
      </c>
      <c r="BC38" s="34" t="s">
        <v>87</v>
      </c>
      <c r="BD38" s="32" t="s">
        <v>87</v>
      </c>
      <c r="BE38" s="34" t="s">
        <v>87</v>
      </c>
      <c r="BF38" s="32" t="s">
        <v>87</v>
      </c>
      <c r="BG38" s="34" t="s">
        <v>87</v>
      </c>
      <c r="BH38" s="32" t="s">
        <v>87</v>
      </c>
      <c r="BI38" s="34" t="s">
        <v>87</v>
      </c>
      <c r="BJ38" s="32" t="s">
        <v>87</v>
      </c>
      <c r="BK38" s="34" t="s">
        <v>87</v>
      </c>
      <c r="BL38" s="32" t="s">
        <v>87</v>
      </c>
      <c r="BM38" s="34" t="s">
        <v>87</v>
      </c>
      <c r="BN38" s="32" t="s">
        <v>87</v>
      </c>
      <c r="BO38" s="34" t="s">
        <v>87</v>
      </c>
      <c r="BP38" s="32" t="s">
        <v>87</v>
      </c>
      <c r="BQ38" s="34" t="s">
        <v>87</v>
      </c>
      <c r="BR38" s="32" t="s">
        <v>87</v>
      </c>
      <c r="BS38" s="34" t="s">
        <v>87</v>
      </c>
      <c r="BT38" s="32" t="s">
        <v>87</v>
      </c>
      <c r="BU38" s="34" t="s">
        <v>87</v>
      </c>
      <c r="BV38" s="32" t="s">
        <v>87</v>
      </c>
      <c r="BW38" s="34" t="s">
        <v>87</v>
      </c>
      <c r="BX38" s="30"/>
      <c r="BY38" s="45"/>
      <c r="BZ38" s="45"/>
    </row>
    <row r="39" spans="1:79" ht="25.9" customHeight="1" thickBot="1">
      <c r="A39" s="61" t="s">
        <v>113</v>
      </c>
      <c r="B39" s="62"/>
      <c r="C39" s="63"/>
      <c r="D39" s="64">
        <v>1627.5656100000015</v>
      </c>
      <c r="E39" s="65">
        <v>1</v>
      </c>
      <c r="F39" s="64">
        <v>3176.4675356900029</v>
      </c>
      <c r="G39" s="65">
        <v>1</v>
      </c>
      <c r="H39" s="64">
        <v>2496.9430916000001</v>
      </c>
      <c r="I39" s="65">
        <v>1</v>
      </c>
      <c r="J39" s="64">
        <v>1921.2214401361007</v>
      </c>
      <c r="K39" s="65">
        <v>1</v>
      </c>
      <c r="L39" s="64">
        <v>3268.4130707500085</v>
      </c>
      <c r="M39" s="65">
        <v>1</v>
      </c>
      <c r="N39" s="64">
        <v>3339.1465320411294</v>
      </c>
      <c r="O39" s="65">
        <v>1</v>
      </c>
      <c r="P39" s="64">
        <v>1776.4880261349961</v>
      </c>
      <c r="Q39" s="65">
        <v>1</v>
      </c>
      <c r="R39" s="64">
        <v>3483.3440611839987</v>
      </c>
      <c r="S39" s="65">
        <v>1</v>
      </c>
      <c r="T39" s="64">
        <v>3368.7910005289982</v>
      </c>
      <c r="U39" s="65">
        <v>1</v>
      </c>
      <c r="V39" s="64">
        <v>1878.9359582390007</v>
      </c>
      <c r="W39" s="66">
        <v>1</v>
      </c>
      <c r="X39" s="64">
        <v>3680.7708943355001</v>
      </c>
      <c r="Y39" s="66">
        <v>1</v>
      </c>
      <c r="Z39" s="64">
        <v>3242.2121948514005</v>
      </c>
      <c r="AA39" s="65">
        <v>1</v>
      </c>
      <c r="AB39" s="64">
        <v>2336.3754784099992</v>
      </c>
      <c r="AC39" s="66">
        <v>1</v>
      </c>
      <c r="AD39" s="64">
        <v>4384.489479862762</v>
      </c>
      <c r="AE39" s="66">
        <v>1</v>
      </c>
      <c r="AF39" s="64">
        <v>4685.9954917374753</v>
      </c>
      <c r="AG39" s="66">
        <v>1</v>
      </c>
      <c r="AH39" s="64">
        <v>2143.2992449103626</v>
      </c>
      <c r="AI39" s="66">
        <v>1</v>
      </c>
      <c r="AJ39" s="64">
        <v>4679.1914340410012</v>
      </c>
      <c r="AK39" s="66">
        <v>1</v>
      </c>
      <c r="AL39" s="64">
        <v>4877.9813065740009</v>
      </c>
      <c r="AM39" s="66">
        <v>1</v>
      </c>
      <c r="AN39" s="64">
        <v>2158.2089991929997</v>
      </c>
      <c r="AO39" s="65">
        <v>1</v>
      </c>
      <c r="AP39" s="64">
        <v>5503.9943630435891</v>
      </c>
      <c r="AQ39" s="65">
        <v>1</v>
      </c>
      <c r="AR39" s="64">
        <v>4473.3930761049996</v>
      </c>
      <c r="AS39" s="65">
        <v>1</v>
      </c>
      <c r="AT39" s="64">
        <v>2548.6320621873697</v>
      </c>
      <c r="AU39" s="66">
        <v>1</v>
      </c>
      <c r="AV39" s="64">
        <v>5985.5265251669725</v>
      </c>
      <c r="AW39" s="66">
        <v>1</v>
      </c>
      <c r="AX39" s="64">
        <v>4842.9728011223997</v>
      </c>
      <c r="AY39" s="66">
        <v>1</v>
      </c>
      <c r="AZ39" s="64">
        <v>2633.5235733584</v>
      </c>
      <c r="BA39" s="66">
        <v>1</v>
      </c>
      <c r="BB39" s="64">
        <v>6161.5931191986692</v>
      </c>
      <c r="BC39" s="66">
        <v>1</v>
      </c>
      <c r="BD39" s="64">
        <v>5256.166573474</v>
      </c>
      <c r="BE39" s="66">
        <v>1</v>
      </c>
      <c r="BF39" s="64">
        <v>2772.3603237434004</v>
      </c>
      <c r="BG39" s="66">
        <v>1</v>
      </c>
      <c r="BH39" s="64">
        <v>6456.7384724479698</v>
      </c>
      <c r="BI39" s="66">
        <v>1</v>
      </c>
      <c r="BJ39" s="64">
        <v>5312.9770832578997</v>
      </c>
      <c r="BK39" s="66">
        <v>1</v>
      </c>
      <c r="BL39" s="64">
        <v>3229.7002695357</v>
      </c>
      <c r="BM39" s="66">
        <v>1</v>
      </c>
      <c r="BN39" s="64">
        <v>7174.4810201188102</v>
      </c>
      <c r="BO39" s="66">
        <v>1</v>
      </c>
      <c r="BP39" s="64">
        <v>4772.3167523809998</v>
      </c>
      <c r="BQ39" s="66">
        <v>1</v>
      </c>
      <c r="BR39" s="64">
        <v>2632.1988712329503</v>
      </c>
      <c r="BS39" s="66">
        <v>1</v>
      </c>
      <c r="BT39" s="64">
        <v>6901.0527867590699</v>
      </c>
      <c r="BU39" s="66">
        <v>1</v>
      </c>
      <c r="BV39" s="64">
        <v>4945.3940906636399</v>
      </c>
      <c r="BW39" s="66">
        <v>1</v>
      </c>
      <c r="BX39" s="30"/>
      <c r="BY39" s="44"/>
    </row>
    <row r="40" spans="1:79" s="72" customFormat="1" ht="21" customHeight="1">
      <c r="A40" s="67" t="s">
        <v>114</v>
      </c>
      <c r="B40" s="54"/>
      <c r="C40" s="54"/>
      <c r="D40" s="68"/>
      <c r="E40" s="69"/>
      <c r="F40" s="32"/>
      <c r="G40" s="69"/>
      <c r="H40" s="32"/>
      <c r="I40" s="34"/>
      <c r="J40" s="32"/>
      <c r="K40" s="34"/>
      <c r="L40" s="32"/>
      <c r="M40" s="34"/>
      <c r="N40" s="32"/>
      <c r="O40" s="69"/>
      <c r="P40" s="32"/>
      <c r="Q40" s="69"/>
      <c r="R40" s="32"/>
      <c r="S40" s="69"/>
      <c r="T40" s="32"/>
      <c r="U40" s="69"/>
      <c r="V40" s="32"/>
      <c r="W40" s="69"/>
      <c r="X40" s="32"/>
      <c r="Y40" s="70"/>
      <c r="Z40" s="32"/>
      <c r="AA40" s="69"/>
      <c r="AB40" s="32"/>
      <c r="AC40" s="69"/>
      <c r="AD40" s="32"/>
      <c r="AE40" s="70"/>
      <c r="AF40" s="32"/>
      <c r="AG40" s="69"/>
      <c r="AH40" s="32"/>
      <c r="AI40" s="69"/>
      <c r="AJ40" s="32"/>
      <c r="AK40" s="70"/>
      <c r="AL40" s="32"/>
      <c r="AM40" s="69"/>
      <c r="AN40" s="32"/>
      <c r="AO40" s="69"/>
      <c r="AP40" s="32"/>
      <c r="AQ40" s="71"/>
      <c r="AR40" s="32"/>
      <c r="AS40" s="69"/>
      <c r="AT40" s="32"/>
      <c r="AU40" s="69"/>
      <c r="AV40" s="32"/>
      <c r="AW40" s="70"/>
      <c r="AX40" s="32"/>
      <c r="AY40" s="34"/>
      <c r="AZ40" s="32"/>
      <c r="BA40" s="69"/>
      <c r="BB40" s="32"/>
      <c r="BC40" s="71"/>
      <c r="BD40" s="32"/>
      <c r="BE40" s="69"/>
      <c r="BF40" s="32"/>
      <c r="BG40" s="69"/>
      <c r="BH40" s="32"/>
      <c r="BI40" s="69"/>
      <c r="BJ40" s="32"/>
      <c r="BK40" s="69"/>
      <c r="BL40" s="32"/>
      <c r="BM40" s="69"/>
      <c r="BN40" s="32"/>
      <c r="BO40" s="69"/>
      <c r="BP40" s="32"/>
      <c r="BQ40" s="69"/>
      <c r="BR40" s="32"/>
      <c r="BS40" s="69"/>
      <c r="BT40" s="32"/>
      <c r="BU40" s="69"/>
      <c r="BV40" s="32"/>
      <c r="BW40" s="34"/>
    </row>
    <row r="41" spans="1:79" s="72" customFormat="1" ht="13.15" customHeight="1">
      <c r="A41" s="73" t="s">
        <v>115</v>
      </c>
      <c r="D41" s="74"/>
      <c r="E41" s="74"/>
      <c r="F41" s="74"/>
      <c r="G41" s="74"/>
      <c r="H41" s="75"/>
      <c r="I41" s="75"/>
      <c r="J41" s="75"/>
      <c r="K41" s="75"/>
      <c r="L41" s="75"/>
      <c r="M41" s="75"/>
      <c r="W41" s="76"/>
      <c r="Y41" s="76"/>
      <c r="AC41" s="76"/>
      <c r="AE41" s="76"/>
      <c r="AG41" s="76"/>
      <c r="AI41" s="76"/>
      <c r="AK41" s="76"/>
      <c r="AM41" s="76"/>
      <c r="AT41" s="77"/>
      <c r="AU41" s="76"/>
      <c r="AW41" s="76"/>
      <c r="AY41" s="78"/>
      <c r="AZ41" s="77"/>
      <c r="BE41" s="78"/>
      <c r="BF41" s="77"/>
      <c r="BJ41" s="79"/>
      <c r="BK41" s="78"/>
      <c r="BL41" s="77"/>
      <c r="BQ41" s="78"/>
      <c r="BR41" s="77"/>
      <c r="BW41" s="78"/>
    </row>
    <row r="42" spans="1:79" s="72" customFormat="1" ht="13.15" customHeight="1">
      <c r="A42" s="73" t="s">
        <v>116</v>
      </c>
      <c r="B42" s="74"/>
      <c r="C42" s="74"/>
      <c r="D42" s="74"/>
      <c r="E42" s="74"/>
      <c r="F42" s="74"/>
      <c r="G42" s="74"/>
      <c r="H42" s="75"/>
      <c r="I42" s="75"/>
      <c r="J42" s="75"/>
      <c r="K42" s="75"/>
      <c r="L42" s="75"/>
      <c r="M42" s="75"/>
      <c r="W42" s="76"/>
      <c r="Y42" s="76"/>
      <c r="AC42" s="76"/>
      <c r="AE42" s="76"/>
      <c r="AG42" s="76"/>
      <c r="AI42" s="76"/>
      <c r="AK42" s="76"/>
      <c r="AM42" s="76"/>
      <c r="AT42" s="80"/>
      <c r="AU42" s="76"/>
      <c r="AW42" s="76"/>
      <c r="AY42" s="81"/>
      <c r="AZ42" s="80"/>
      <c r="BE42" s="78"/>
      <c r="BF42" s="80"/>
      <c r="BK42" s="81"/>
      <c r="BL42" s="80"/>
      <c r="BQ42" s="81"/>
      <c r="BR42" s="80"/>
      <c r="BW42" s="81"/>
    </row>
    <row r="43" spans="1:79" s="72" customFormat="1" ht="13.15" customHeight="1">
      <c r="A43" s="73" t="s">
        <v>117</v>
      </c>
      <c r="B43" s="74"/>
      <c r="C43" s="74"/>
      <c r="D43" s="74"/>
      <c r="E43" s="74"/>
      <c r="F43" s="74"/>
      <c r="G43" s="74"/>
      <c r="H43" s="75"/>
      <c r="I43" s="75"/>
      <c r="J43" s="75"/>
      <c r="K43" s="75"/>
      <c r="L43" s="75"/>
      <c r="M43" s="75"/>
      <c r="W43" s="76"/>
      <c r="Y43" s="76"/>
      <c r="AC43" s="76"/>
      <c r="AE43" s="76"/>
      <c r="AG43" s="76"/>
      <c r="AI43" s="76"/>
      <c r="AK43" s="76"/>
      <c r="AM43" s="76"/>
      <c r="AT43" s="82"/>
      <c r="AU43" s="76"/>
      <c r="AW43" s="76"/>
      <c r="AY43" s="78"/>
      <c r="AZ43" s="82"/>
      <c r="BE43" s="78"/>
      <c r="BF43" s="83"/>
      <c r="BG43" s="83"/>
      <c r="BH43" s="83"/>
      <c r="BI43" s="83"/>
      <c r="BJ43" s="83"/>
      <c r="BK43" s="83"/>
      <c r="BL43" s="83"/>
      <c r="BM43" s="83"/>
      <c r="BN43" s="83"/>
      <c r="BO43" s="83"/>
      <c r="BP43" s="83"/>
      <c r="BQ43" s="83"/>
      <c r="BR43" s="83"/>
      <c r="BS43" s="83"/>
      <c r="BT43" s="83"/>
      <c r="BU43" s="83"/>
      <c r="BV43" s="83"/>
    </row>
    <row r="44" spans="1:79" s="72" customFormat="1" ht="13.15" customHeight="1">
      <c r="A44" s="73" t="s">
        <v>118</v>
      </c>
      <c r="B44" s="74"/>
      <c r="C44" s="74"/>
      <c r="D44" s="74"/>
      <c r="E44" s="74"/>
      <c r="F44" s="74"/>
      <c r="G44" s="74"/>
      <c r="H44" s="75"/>
      <c r="I44" s="75"/>
      <c r="J44" s="75"/>
      <c r="K44" s="75"/>
      <c r="L44" s="75"/>
      <c r="M44" s="75"/>
      <c r="W44" s="76"/>
      <c r="Y44" s="76"/>
      <c r="AC44" s="76"/>
      <c r="AE44" s="76"/>
      <c r="AG44" s="76"/>
      <c r="AI44" s="76"/>
      <c r="AK44" s="76"/>
      <c r="AM44" s="76"/>
      <c r="AU44" s="76"/>
      <c r="AW44" s="76"/>
      <c r="AY44" s="78"/>
      <c r="BE44" s="78"/>
      <c r="BF44" s="83"/>
      <c r="BG44" s="83"/>
      <c r="BH44" s="83"/>
      <c r="BI44" s="83"/>
      <c r="BJ44" s="83"/>
      <c r="BK44" s="83"/>
      <c r="BL44" s="83"/>
      <c r="BM44" s="83"/>
      <c r="BN44" s="83"/>
      <c r="BO44" s="83"/>
      <c r="BP44" s="83"/>
      <c r="BQ44" s="83"/>
      <c r="BR44" s="83"/>
      <c r="BS44" s="83"/>
      <c r="BT44" s="83"/>
      <c r="BU44" s="83"/>
      <c r="BV44" s="83"/>
    </row>
    <row r="45" spans="1:79" s="72" customFormat="1" ht="13.15" customHeight="1">
      <c r="A45" s="73" t="s">
        <v>119</v>
      </c>
      <c r="B45" s="74"/>
      <c r="C45" s="74"/>
      <c r="D45" s="74"/>
      <c r="E45" s="74"/>
      <c r="F45" s="74"/>
      <c r="G45" s="74"/>
      <c r="H45" s="75"/>
      <c r="I45" s="75"/>
      <c r="J45" s="75"/>
      <c r="K45" s="75"/>
      <c r="L45" s="75"/>
      <c r="M45" s="75"/>
      <c r="W45" s="76"/>
      <c r="Y45" s="76"/>
      <c r="AC45" s="76"/>
      <c r="AE45" s="76"/>
      <c r="AG45" s="76"/>
      <c r="AI45" s="76"/>
      <c r="AK45" s="76"/>
      <c r="AM45" s="76"/>
      <c r="AU45" s="76"/>
      <c r="AW45" s="76"/>
      <c r="AY45" s="78"/>
      <c r="BE45" s="78"/>
      <c r="BF45" s="83"/>
      <c r="BG45" s="83"/>
      <c r="BH45" s="83"/>
      <c r="BI45" s="83"/>
      <c r="BJ45" s="83"/>
      <c r="BK45" s="83"/>
      <c r="BL45" s="83"/>
      <c r="BM45" s="83"/>
      <c r="BN45" s="83"/>
      <c r="BO45" s="83"/>
      <c r="BP45" s="83"/>
      <c r="BQ45" s="83"/>
      <c r="BR45" s="83"/>
      <c r="BS45" s="83"/>
      <c r="BT45" s="83"/>
      <c r="BU45" s="83"/>
      <c r="BV45" s="83"/>
      <c r="BW45" s="83"/>
    </row>
    <row r="46" spans="1:79" s="72" customFormat="1" ht="13.15" customHeight="1">
      <c r="A46" s="73" t="s">
        <v>120</v>
      </c>
      <c r="B46" s="74"/>
      <c r="C46" s="74"/>
      <c r="D46" s="74"/>
      <c r="E46" s="74"/>
      <c r="F46" s="74"/>
      <c r="G46" s="74"/>
      <c r="H46" s="75"/>
      <c r="I46" s="75"/>
      <c r="J46" s="75"/>
      <c r="K46" s="75"/>
      <c r="L46" s="75"/>
      <c r="M46" s="75"/>
      <c r="W46" s="76"/>
      <c r="Y46" s="76"/>
      <c r="AC46" s="76"/>
      <c r="AE46" s="76"/>
      <c r="AG46" s="76"/>
      <c r="AI46" s="76"/>
      <c r="AK46" s="76"/>
      <c r="AM46" s="76"/>
      <c r="AU46" s="76"/>
      <c r="AW46" s="76"/>
      <c r="AY46" s="78"/>
      <c r="BE46" s="78"/>
      <c r="BF46" s="83"/>
      <c r="BG46" s="83"/>
      <c r="BH46" s="83"/>
      <c r="BI46" s="83"/>
      <c r="BJ46" s="83"/>
      <c r="BK46" s="83"/>
      <c r="BL46" s="83"/>
      <c r="BM46" s="83"/>
      <c r="BN46" s="83"/>
      <c r="BO46" s="83"/>
      <c r="BP46" s="83"/>
      <c r="BQ46" s="83"/>
      <c r="BR46" s="83"/>
      <c r="BS46" s="83"/>
      <c r="BT46" s="83"/>
      <c r="BU46" s="83"/>
      <c r="BV46" s="83"/>
      <c r="BW46" s="83"/>
    </row>
    <row r="47" spans="1:79" s="72" customFormat="1" ht="13.15" customHeight="1">
      <c r="A47" s="84" t="s">
        <v>121</v>
      </c>
      <c r="B47" s="74"/>
      <c r="C47" s="74"/>
      <c r="D47" s="74"/>
      <c r="E47" s="74"/>
      <c r="F47" s="74"/>
      <c r="G47" s="74"/>
      <c r="H47" s="75"/>
      <c r="I47" s="75"/>
      <c r="J47" s="75"/>
      <c r="K47" s="75"/>
      <c r="L47" s="75"/>
      <c r="M47" s="75"/>
      <c r="W47" s="76"/>
      <c r="Y47" s="76"/>
      <c r="AC47" s="76"/>
      <c r="AE47" s="76"/>
      <c r="AG47" s="76"/>
      <c r="AI47" s="76"/>
      <c r="AK47" s="76"/>
      <c r="AM47" s="76"/>
      <c r="AU47" s="76"/>
      <c r="AW47" s="76"/>
      <c r="AY47" s="78"/>
      <c r="BE47" s="78"/>
      <c r="BF47" s="83"/>
      <c r="BG47" s="83"/>
      <c r="BH47" s="83"/>
      <c r="BI47" s="83"/>
      <c r="BJ47" s="83"/>
      <c r="BK47" s="83"/>
      <c r="BL47" s="83"/>
      <c r="BM47" s="83"/>
      <c r="BN47" s="83"/>
      <c r="BO47" s="83"/>
      <c r="BP47" s="83"/>
      <c r="BQ47" s="83"/>
      <c r="BR47" s="83"/>
      <c r="BS47" s="83"/>
      <c r="BT47" s="83"/>
      <c r="BU47" s="83"/>
      <c r="BV47" s="83"/>
      <c r="BW47" s="83"/>
    </row>
    <row r="48" spans="1:79" s="72" customFormat="1" ht="13.15" customHeight="1">
      <c r="A48" s="84" t="s">
        <v>122</v>
      </c>
      <c r="D48" s="85"/>
      <c r="E48" s="85"/>
      <c r="F48" s="85"/>
      <c r="G48" s="85"/>
      <c r="H48" s="86"/>
      <c r="I48" s="86"/>
      <c r="J48" s="86"/>
      <c r="K48" s="86"/>
      <c r="L48" s="86"/>
      <c r="M48" s="86"/>
      <c r="W48" s="76"/>
      <c r="Y48" s="76"/>
      <c r="AC48" s="76"/>
      <c r="AE48" s="76"/>
      <c r="AG48" s="76"/>
      <c r="AI48" s="76"/>
      <c r="AK48" s="76"/>
      <c r="AM48" s="76"/>
      <c r="AU48" s="76"/>
      <c r="AW48" s="76"/>
      <c r="AY48" s="76"/>
      <c r="BF48" s="83"/>
      <c r="BG48" s="83"/>
      <c r="BH48" s="83"/>
      <c r="BI48" s="83"/>
      <c r="BJ48" s="83"/>
      <c r="BK48" s="83"/>
      <c r="BL48" s="83"/>
      <c r="BM48" s="83"/>
      <c r="BN48" s="83"/>
      <c r="BO48" s="83"/>
      <c r="BP48" s="83"/>
      <c r="BQ48" s="83"/>
      <c r="BR48" s="83"/>
      <c r="BS48" s="83"/>
      <c r="BT48" s="83"/>
      <c r="BU48" s="83"/>
      <c r="BV48" s="83"/>
      <c r="BW48" s="83"/>
    </row>
    <row r="49" spans="1:75">
      <c r="A49" s="84" t="s">
        <v>123</v>
      </c>
      <c r="B49" s="72"/>
      <c r="C49" s="72"/>
      <c r="D49" s="85"/>
      <c r="E49" s="85"/>
      <c r="F49" s="85"/>
      <c r="G49" s="85"/>
      <c r="H49" s="87"/>
      <c r="BF49" s="83"/>
      <c r="BG49" s="83"/>
      <c r="BH49" s="83"/>
      <c r="BI49" s="83"/>
      <c r="BJ49" s="83"/>
      <c r="BK49" s="83"/>
      <c r="BL49" s="83"/>
      <c r="BM49" s="83"/>
      <c r="BN49" s="83"/>
      <c r="BO49" s="83"/>
      <c r="BP49" s="83"/>
      <c r="BQ49" s="83"/>
      <c r="BR49" s="83"/>
      <c r="BS49" s="83"/>
      <c r="BT49" s="83"/>
      <c r="BU49" s="83"/>
      <c r="BV49" s="83"/>
      <c r="BW49" s="83"/>
    </row>
    <row r="50" spans="1:75">
      <c r="A50" s="84" t="s">
        <v>124</v>
      </c>
      <c r="BF50" s="83"/>
      <c r="BG50" s="83"/>
      <c r="BH50" s="83"/>
      <c r="BI50" s="83"/>
      <c r="BJ50" s="83"/>
      <c r="BK50" s="83"/>
      <c r="BL50" s="83"/>
      <c r="BM50" s="83"/>
      <c r="BN50" s="83"/>
      <c r="BO50" s="83"/>
      <c r="BP50" s="83"/>
      <c r="BQ50" s="83"/>
      <c r="BR50" s="83"/>
      <c r="BS50" s="83"/>
      <c r="BT50" s="83"/>
      <c r="BU50" s="83"/>
      <c r="BV50" s="83"/>
      <c r="BW50" s="83"/>
    </row>
    <row r="51" spans="1:75">
      <c r="A51" s="84" t="s">
        <v>125</v>
      </c>
      <c r="BF51" s="83"/>
      <c r="BG51" s="83"/>
      <c r="BH51" s="83"/>
      <c r="BI51" s="83"/>
      <c r="BJ51" s="83"/>
      <c r="BK51" s="83"/>
      <c r="BL51" s="83"/>
      <c r="BM51" s="83"/>
      <c r="BN51" s="83"/>
      <c r="BO51" s="83"/>
      <c r="BP51" s="83"/>
      <c r="BQ51" s="83"/>
      <c r="BR51" s="83"/>
      <c r="BS51" s="83"/>
      <c r="BT51" s="83"/>
      <c r="BU51" s="83"/>
      <c r="BV51" s="83"/>
      <c r="BW51" s="83"/>
    </row>
    <row r="52" spans="1:75">
      <c r="A52" s="88" t="s">
        <v>126</v>
      </c>
      <c r="BF52" s="83"/>
      <c r="BG52" s="83"/>
      <c r="BH52" s="83"/>
      <c r="BI52" s="83"/>
      <c r="BJ52" s="83"/>
      <c r="BK52" s="83"/>
      <c r="BL52" s="83"/>
      <c r="BM52" s="83"/>
      <c r="BN52" s="83"/>
      <c r="BO52" s="83"/>
      <c r="BP52" s="83"/>
      <c r="BQ52" s="83"/>
      <c r="BR52" s="83"/>
      <c r="BS52" s="83"/>
      <c r="BT52" s="83"/>
      <c r="BU52" s="83"/>
      <c r="BV52" s="83"/>
      <c r="BW52" s="83"/>
    </row>
    <row r="53" spans="1:75">
      <c r="BF53" s="83"/>
      <c r="BG53" s="83"/>
      <c r="BH53" s="83"/>
      <c r="BI53" s="83"/>
      <c r="BJ53" s="83"/>
      <c r="BK53" s="83"/>
      <c r="BL53" s="83"/>
      <c r="BM53" s="83"/>
      <c r="BN53" s="83"/>
      <c r="BO53" s="83"/>
      <c r="BP53" s="83"/>
      <c r="BQ53" s="83"/>
      <c r="BR53" s="83"/>
      <c r="BS53" s="83"/>
      <c r="BT53" s="83"/>
      <c r="BU53" s="83"/>
      <c r="BV53" s="83"/>
      <c r="BW53" s="83"/>
    </row>
    <row r="54" spans="1:75">
      <c r="BF54" s="83"/>
      <c r="BG54" s="83"/>
      <c r="BH54" s="83"/>
      <c r="BI54" s="83"/>
      <c r="BJ54" s="83"/>
      <c r="BK54" s="83"/>
      <c r="BL54" s="83"/>
      <c r="BM54" s="83"/>
      <c r="BN54" s="83"/>
      <c r="BO54" s="83"/>
      <c r="BP54" s="83"/>
      <c r="BQ54" s="83"/>
      <c r="BR54" s="83"/>
      <c r="BS54" s="83"/>
      <c r="BT54" s="83"/>
      <c r="BU54" s="83"/>
      <c r="BV54" s="83"/>
      <c r="BW54" s="83"/>
    </row>
    <row r="55" spans="1:75">
      <c r="BF55" s="83"/>
      <c r="BG55" s="83"/>
      <c r="BH55" s="83"/>
      <c r="BI55" s="83"/>
      <c r="BJ55" s="83"/>
      <c r="BK55" s="83"/>
      <c r="BL55" s="83"/>
      <c r="BM55" s="83"/>
      <c r="BN55" s="83"/>
      <c r="BO55" s="83"/>
      <c r="BP55" s="83"/>
      <c r="BQ55" s="83"/>
      <c r="BR55" s="83"/>
      <c r="BS55" s="83"/>
      <c r="BT55" s="83"/>
      <c r="BU55" s="83"/>
      <c r="BV55" s="83"/>
      <c r="BW55" s="83"/>
    </row>
    <row r="56" spans="1:75">
      <c r="BF56" s="83"/>
      <c r="BG56" s="83"/>
      <c r="BH56" s="83"/>
      <c r="BI56" s="83"/>
      <c r="BJ56" s="83"/>
      <c r="BK56" s="83"/>
      <c r="BL56" s="83"/>
      <c r="BM56" s="83"/>
      <c r="BN56" s="83"/>
      <c r="BO56" s="83"/>
      <c r="BP56" s="83"/>
      <c r="BQ56" s="83"/>
      <c r="BR56" s="83"/>
      <c r="BS56" s="83"/>
      <c r="BT56" s="83"/>
      <c r="BU56" s="83"/>
      <c r="BV56" s="83"/>
      <c r="BW56" s="83"/>
    </row>
    <row r="57" spans="1:75">
      <c r="BF57" s="83"/>
      <c r="BG57" s="83"/>
      <c r="BH57" s="83"/>
      <c r="BI57" s="83"/>
      <c r="BJ57" s="83"/>
      <c r="BK57" s="83"/>
      <c r="BL57" s="83"/>
      <c r="BM57" s="83"/>
      <c r="BN57" s="83"/>
      <c r="BO57" s="83"/>
      <c r="BP57" s="83"/>
      <c r="BQ57" s="83"/>
      <c r="BR57" s="83"/>
      <c r="BS57" s="83"/>
      <c r="BT57" s="83"/>
      <c r="BU57" s="83"/>
      <c r="BV57" s="83"/>
      <c r="BW57" s="83"/>
    </row>
    <row r="58" spans="1:75">
      <c r="BF58" s="83"/>
      <c r="BG58" s="83"/>
      <c r="BH58" s="83"/>
      <c r="BI58" s="83"/>
      <c r="BJ58" s="83"/>
      <c r="BK58" s="83"/>
      <c r="BL58" s="83"/>
      <c r="BM58" s="83"/>
      <c r="BN58" s="83"/>
      <c r="BO58" s="83"/>
      <c r="BP58" s="83"/>
      <c r="BQ58" s="83"/>
      <c r="BR58" s="83"/>
      <c r="BS58" s="83"/>
      <c r="BT58" s="83"/>
      <c r="BU58" s="83"/>
      <c r="BV58" s="83"/>
      <c r="BW58" s="83"/>
    </row>
    <row r="59" spans="1:75">
      <c r="BF59" s="83"/>
      <c r="BG59" s="83"/>
      <c r="BH59" s="83"/>
      <c r="BI59" s="83"/>
      <c r="BJ59" s="83"/>
      <c r="BK59" s="83"/>
      <c r="BL59" s="83"/>
      <c r="BM59" s="83"/>
      <c r="BN59" s="83"/>
      <c r="BO59" s="83"/>
      <c r="BP59" s="83"/>
      <c r="BQ59" s="83"/>
      <c r="BR59" s="83"/>
      <c r="BS59" s="83"/>
      <c r="BT59" s="83"/>
      <c r="BU59" s="83"/>
      <c r="BV59" s="83"/>
      <c r="BW59" s="83"/>
    </row>
    <row r="60" spans="1:75">
      <c r="BF60" s="83"/>
      <c r="BG60" s="83"/>
      <c r="BH60" s="83"/>
      <c r="BI60" s="83"/>
      <c r="BJ60" s="83"/>
      <c r="BK60" s="83"/>
      <c r="BL60" s="83"/>
      <c r="BM60" s="83"/>
      <c r="BN60" s="83"/>
      <c r="BO60" s="83"/>
      <c r="BP60" s="83"/>
      <c r="BQ60" s="83"/>
      <c r="BR60" s="83"/>
      <c r="BS60" s="83"/>
      <c r="BT60" s="83"/>
      <c r="BU60" s="83"/>
      <c r="BV60" s="83"/>
      <c r="BW60" s="83"/>
    </row>
    <row r="61" spans="1:75">
      <c r="BF61" s="83"/>
      <c r="BG61" s="83"/>
      <c r="BH61" s="83"/>
      <c r="BI61" s="83"/>
      <c r="BJ61" s="83"/>
      <c r="BK61" s="83"/>
      <c r="BL61" s="83"/>
      <c r="BM61" s="83"/>
      <c r="BN61" s="83"/>
      <c r="BO61" s="83"/>
      <c r="BP61" s="83"/>
      <c r="BQ61" s="83"/>
      <c r="BR61" s="83"/>
      <c r="BS61" s="83"/>
      <c r="BT61" s="83"/>
      <c r="BU61" s="83"/>
      <c r="BV61" s="83"/>
      <c r="BW61" s="83"/>
    </row>
    <row r="62" spans="1:75">
      <c r="BF62" s="83"/>
      <c r="BG62" s="83"/>
      <c r="BH62" s="83"/>
      <c r="BI62" s="83"/>
      <c r="BJ62" s="83"/>
      <c r="BK62" s="83"/>
      <c r="BL62" s="83"/>
      <c r="BM62" s="83"/>
      <c r="BN62" s="83"/>
      <c r="BO62" s="83"/>
      <c r="BP62" s="83"/>
      <c r="BQ62" s="83"/>
      <c r="BR62" s="83"/>
      <c r="BS62" s="83"/>
      <c r="BT62" s="83"/>
      <c r="BU62" s="83"/>
      <c r="BV62" s="83"/>
      <c r="BW62" s="83"/>
    </row>
    <row r="63" spans="1:75">
      <c r="BF63" s="83"/>
      <c r="BG63" s="83"/>
      <c r="BH63" s="83"/>
      <c r="BI63" s="83"/>
      <c r="BJ63" s="83"/>
      <c r="BK63" s="83"/>
      <c r="BL63" s="83"/>
      <c r="BM63" s="83"/>
      <c r="BN63" s="83"/>
      <c r="BO63" s="83"/>
      <c r="BP63" s="83"/>
      <c r="BQ63" s="83"/>
      <c r="BR63" s="83"/>
      <c r="BS63" s="83"/>
      <c r="BT63" s="83"/>
      <c r="BU63" s="83"/>
      <c r="BV63" s="83"/>
      <c r="BW63" s="83"/>
    </row>
    <row r="64" spans="1:75">
      <c r="BF64" s="83"/>
      <c r="BG64" s="83"/>
      <c r="BH64" s="83"/>
      <c r="BI64" s="83"/>
      <c r="BJ64" s="83"/>
      <c r="BK64" s="83"/>
      <c r="BL64" s="83"/>
      <c r="BM64" s="83"/>
      <c r="BN64" s="83"/>
      <c r="BO64" s="83"/>
      <c r="BP64" s="83"/>
      <c r="BQ64" s="83"/>
      <c r="BR64" s="83"/>
      <c r="BS64" s="83"/>
      <c r="BT64" s="83"/>
      <c r="BU64" s="83"/>
      <c r="BV64" s="83"/>
      <c r="BW64" s="83"/>
    </row>
    <row r="65" spans="58:75">
      <c r="BF65" s="83"/>
      <c r="BG65" s="83"/>
      <c r="BH65" s="83"/>
      <c r="BI65" s="83"/>
      <c r="BJ65" s="83"/>
      <c r="BK65" s="83"/>
      <c r="BL65" s="83"/>
      <c r="BM65" s="83"/>
      <c r="BN65" s="83"/>
      <c r="BO65" s="83"/>
      <c r="BP65" s="83"/>
      <c r="BQ65" s="83"/>
      <c r="BR65" s="83"/>
      <c r="BS65" s="83"/>
      <c r="BT65" s="83"/>
      <c r="BU65" s="83"/>
      <c r="BV65" s="83"/>
      <c r="BW65" s="83"/>
    </row>
    <row r="66" spans="58:75">
      <c r="BF66" s="83"/>
      <c r="BG66" s="83"/>
      <c r="BH66" s="83"/>
      <c r="BI66" s="83"/>
      <c r="BJ66" s="83"/>
      <c r="BK66" s="83"/>
      <c r="BL66" s="83"/>
      <c r="BM66" s="83"/>
      <c r="BN66" s="83"/>
      <c r="BO66" s="83"/>
      <c r="BP66" s="83"/>
      <c r="BQ66" s="83"/>
      <c r="BR66" s="83"/>
      <c r="BS66" s="83"/>
      <c r="BT66" s="83"/>
      <c r="BU66" s="83"/>
      <c r="BV66" s="83"/>
      <c r="BW66" s="83"/>
    </row>
    <row r="67" spans="58:75">
      <c r="BF67" s="83"/>
      <c r="BG67" s="83"/>
      <c r="BH67" s="83"/>
      <c r="BI67" s="83"/>
      <c r="BJ67" s="83"/>
      <c r="BK67" s="83"/>
      <c r="BL67" s="83"/>
      <c r="BM67" s="83"/>
      <c r="BN67" s="83"/>
      <c r="BO67" s="83"/>
      <c r="BP67" s="83"/>
      <c r="BQ67" s="83"/>
      <c r="BR67" s="83"/>
      <c r="BS67" s="83"/>
      <c r="BT67" s="83"/>
      <c r="BU67" s="83"/>
      <c r="BV67" s="83"/>
      <c r="BW67" s="83"/>
    </row>
    <row r="68" spans="58:75">
      <c r="BF68" s="83"/>
      <c r="BG68" s="83"/>
      <c r="BH68" s="83"/>
      <c r="BI68" s="83"/>
      <c r="BJ68" s="83"/>
      <c r="BK68" s="83"/>
      <c r="BL68" s="83"/>
      <c r="BM68" s="83"/>
      <c r="BN68" s="83"/>
      <c r="BO68" s="83"/>
      <c r="BP68" s="83"/>
      <c r="BQ68" s="83"/>
      <c r="BR68" s="83"/>
      <c r="BS68" s="83"/>
      <c r="BT68" s="83"/>
      <c r="BU68" s="83"/>
      <c r="BV68" s="83"/>
      <c r="BW68" s="83"/>
    </row>
    <row r="69" spans="58:75">
      <c r="BF69" s="83"/>
      <c r="BG69" s="83"/>
      <c r="BH69" s="83"/>
      <c r="BI69" s="83"/>
      <c r="BJ69" s="83"/>
      <c r="BK69" s="83"/>
      <c r="BL69" s="83"/>
      <c r="BM69" s="83"/>
      <c r="BN69" s="83"/>
      <c r="BO69" s="83"/>
      <c r="BP69" s="83"/>
      <c r="BQ69" s="83"/>
      <c r="BR69" s="83"/>
      <c r="BS69" s="83"/>
      <c r="BT69" s="83"/>
      <c r="BU69" s="83"/>
      <c r="BV69" s="83"/>
      <c r="BW69" s="83"/>
    </row>
    <row r="70" spans="58:75">
      <c r="BF70" s="83"/>
      <c r="BG70" s="83"/>
      <c r="BH70" s="83"/>
      <c r="BI70" s="83"/>
      <c r="BJ70" s="83"/>
      <c r="BK70" s="83"/>
      <c r="BL70" s="83"/>
      <c r="BM70" s="83"/>
      <c r="BN70" s="83"/>
      <c r="BO70" s="83"/>
      <c r="BP70" s="83"/>
      <c r="BQ70" s="83"/>
      <c r="BR70" s="83"/>
      <c r="BS70" s="83"/>
      <c r="BT70" s="83"/>
      <c r="BU70" s="83"/>
      <c r="BV70" s="83"/>
      <c r="BW70" s="83"/>
    </row>
    <row r="71" spans="58:75">
      <c r="BF71" s="83"/>
      <c r="BG71" s="83"/>
      <c r="BH71" s="83"/>
      <c r="BI71" s="83"/>
      <c r="BJ71" s="83"/>
      <c r="BK71" s="83"/>
      <c r="BL71" s="83"/>
      <c r="BM71" s="83"/>
      <c r="BN71" s="83"/>
      <c r="BO71" s="83"/>
      <c r="BP71" s="83"/>
      <c r="BQ71" s="83"/>
      <c r="BR71" s="83"/>
      <c r="BS71" s="83"/>
      <c r="BT71" s="83"/>
      <c r="BU71" s="83"/>
      <c r="BV71" s="83"/>
      <c r="BW71" s="83"/>
    </row>
    <row r="72" spans="58:75">
      <c r="BF72" s="83"/>
      <c r="BG72" s="83"/>
      <c r="BH72" s="83"/>
      <c r="BI72" s="83"/>
      <c r="BJ72" s="83"/>
      <c r="BK72" s="83"/>
      <c r="BL72" s="83"/>
      <c r="BM72" s="83"/>
      <c r="BN72" s="83"/>
      <c r="BO72" s="83"/>
      <c r="BP72" s="83"/>
      <c r="BQ72" s="83"/>
      <c r="BR72" s="83"/>
      <c r="BS72" s="83"/>
      <c r="BT72" s="83"/>
      <c r="BU72" s="83"/>
      <c r="BV72" s="83"/>
      <c r="BW72" s="83"/>
    </row>
    <row r="73" spans="58:75">
      <c r="BF73" s="83"/>
      <c r="BG73" s="83"/>
      <c r="BH73" s="83"/>
      <c r="BI73" s="83"/>
      <c r="BJ73" s="83"/>
      <c r="BK73" s="83"/>
      <c r="BL73" s="83"/>
      <c r="BM73" s="83"/>
      <c r="BN73" s="83"/>
      <c r="BO73" s="83"/>
      <c r="BP73" s="83"/>
      <c r="BQ73" s="83"/>
      <c r="BR73" s="83"/>
      <c r="BS73" s="83"/>
      <c r="BT73" s="83"/>
      <c r="BU73" s="83"/>
      <c r="BV73" s="83"/>
      <c r="BW73" s="83"/>
    </row>
    <row r="74" spans="58:75">
      <c r="BF74" s="83"/>
      <c r="BG74" s="83"/>
      <c r="BH74" s="83"/>
      <c r="BI74" s="83"/>
      <c r="BJ74" s="83"/>
      <c r="BK74" s="83"/>
      <c r="BL74" s="83"/>
      <c r="BM74" s="83"/>
      <c r="BN74" s="83"/>
      <c r="BO74" s="83"/>
      <c r="BP74" s="83"/>
      <c r="BQ74" s="83"/>
      <c r="BR74" s="83"/>
      <c r="BS74" s="83"/>
      <c r="BT74" s="83"/>
      <c r="BU74" s="83"/>
      <c r="BV74" s="83"/>
      <c r="BW74" s="83"/>
    </row>
    <row r="75" spans="58:75">
      <c r="BF75" s="83"/>
      <c r="BG75" s="83"/>
      <c r="BH75" s="83"/>
      <c r="BI75" s="83"/>
      <c r="BJ75" s="83"/>
      <c r="BK75" s="83"/>
      <c r="BL75" s="83"/>
      <c r="BM75" s="83"/>
      <c r="BN75" s="83"/>
      <c r="BO75" s="83"/>
      <c r="BP75" s="83"/>
      <c r="BQ75" s="83"/>
      <c r="BR75" s="83"/>
      <c r="BS75" s="83"/>
      <c r="BT75" s="83"/>
      <c r="BU75" s="83"/>
      <c r="BV75" s="83"/>
      <c r="BW75" s="83"/>
    </row>
    <row r="76" spans="58:75">
      <c r="BF76" s="83"/>
      <c r="BG76" s="83"/>
      <c r="BH76" s="83"/>
      <c r="BI76" s="83"/>
      <c r="BJ76" s="83"/>
      <c r="BK76" s="83"/>
      <c r="BL76" s="83"/>
      <c r="BM76" s="83"/>
      <c r="BN76" s="83"/>
      <c r="BO76" s="83"/>
      <c r="BP76" s="83"/>
      <c r="BQ76" s="83"/>
      <c r="BR76" s="83"/>
      <c r="BS76" s="83"/>
      <c r="BT76" s="83"/>
      <c r="BU76" s="83"/>
      <c r="BV76" s="83"/>
      <c r="BW76" s="83"/>
    </row>
    <row r="77" spans="58:75">
      <c r="BF77" s="83"/>
      <c r="BG77" s="83"/>
      <c r="BH77" s="83"/>
      <c r="BI77" s="83"/>
      <c r="BJ77" s="83"/>
      <c r="BK77" s="83"/>
      <c r="BL77" s="83"/>
      <c r="BM77" s="83"/>
      <c r="BN77" s="83"/>
      <c r="BO77" s="83"/>
      <c r="BP77" s="83"/>
      <c r="BQ77" s="83"/>
      <c r="BR77" s="83"/>
      <c r="BS77" s="83"/>
      <c r="BT77" s="83"/>
      <c r="BU77" s="83"/>
      <c r="BV77" s="83"/>
      <c r="BW77" s="83"/>
    </row>
    <row r="78" spans="58:75">
      <c r="BF78" s="83"/>
      <c r="BG78" s="83"/>
      <c r="BH78" s="83"/>
      <c r="BI78" s="83"/>
      <c r="BJ78" s="83"/>
      <c r="BK78" s="83"/>
      <c r="BL78" s="83"/>
      <c r="BM78" s="83"/>
      <c r="BN78" s="83"/>
      <c r="BO78" s="83"/>
      <c r="BP78" s="83"/>
      <c r="BQ78" s="83"/>
      <c r="BR78" s="83"/>
      <c r="BS78" s="83"/>
      <c r="BT78" s="83"/>
      <c r="BU78" s="83"/>
      <c r="BV78" s="83"/>
      <c r="BW78" s="83"/>
    </row>
    <row r="79" spans="58:75">
      <c r="BF79" s="83"/>
      <c r="BG79" s="83"/>
      <c r="BH79" s="83"/>
      <c r="BI79" s="83"/>
      <c r="BJ79" s="83"/>
      <c r="BK79" s="83"/>
      <c r="BL79" s="83"/>
      <c r="BM79" s="83"/>
      <c r="BN79" s="83"/>
      <c r="BO79" s="83"/>
      <c r="BP79" s="83"/>
      <c r="BQ79" s="83"/>
      <c r="BR79" s="83"/>
      <c r="BS79" s="83"/>
      <c r="BT79" s="83"/>
      <c r="BU79" s="83"/>
      <c r="BV79" s="83"/>
      <c r="BW79" s="83"/>
    </row>
    <row r="1048523" spans="7:10">
      <c r="G1048523" s="89"/>
      <c r="J1048523" s="90"/>
    </row>
  </sheetData>
  <hyperlinks>
    <hyperlink ref="A52" r:id="rId1" xr:uid="{2EFD4A51-B579-4B3E-A4B0-283354F9BDCA}"/>
  </hyperlinks>
  <pageMargins left="0.70866141732283472" right="0.70866141732283472" top="0.74803149606299213" bottom="0.74803149606299213" header="0.31496062992125984" footer="0.31496062992125984"/>
  <pageSetup paperSize="9" scale="54" fitToWidth="0" orientation="landscape" r:id="rId2"/>
  <headerFooter>
    <oddHeader>&amp;L&amp;"Calibri"&amp;10&amp;K000000OFFICIAL&amp;1#</oddHeader>
  </headerFooter>
  <colBreaks count="1" manualBreakCount="1">
    <brk id="45" max="52" man="1"/>
  </colBreak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AD506-4CEB-4FBE-AB97-EB1513BC1984}">
  <dimension ref="A1:AJ204"/>
  <sheetViews>
    <sheetView showGridLines="0" zoomScale="80" zoomScaleNormal="80" zoomScaleSheetLayoutView="30" workbookViewId="0">
      <pane xSplit="2" ySplit="5" topLeftCell="O45" activePane="bottomRight" state="frozen"/>
      <selection pane="topRight" activeCell="C1" sqref="C1"/>
      <selection pane="bottomLeft" activeCell="A6" sqref="A6"/>
      <selection pane="bottomRight" activeCell="G97" sqref="G97"/>
    </sheetView>
  </sheetViews>
  <sheetFormatPr defaultColWidth="9.28515625" defaultRowHeight="15"/>
  <cols>
    <col min="1" max="1" width="112.42578125" customWidth="1"/>
    <col min="2" max="2" width="20.7109375" customWidth="1"/>
    <col min="3" max="3" width="18.42578125" customWidth="1"/>
    <col min="4" max="4" width="13" customWidth="1"/>
    <col min="5" max="5" width="11.42578125" customWidth="1"/>
    <col min="6" max="6" width="16.7109375" customWidth="1"/>
    <col min="7" max="7" width="13.7109375" customWidth="1"/>
    <col min="8" max="8" width="16.42578125" customWidth="1"/>
    <col min="9" max="9" width="12.28515625" customWidth="1"/>
    <col min="10" max="10" width="11.42578125" customWidth="1"/>
    <col min="11" max="11" width="17.28515625" customWidth="1"/>
    <col min="12" max="12" width="11.42578125" customWidth="1"/>
    <col min="13" max="13" width="17.5703125" customWidth="1"/>
    <col min="14" max="14" width="16.5703125" customWidth="1"/>
    <col min="15" max="15" width="12.28515625" customWidth="1"/>
    <col min="16" max="16" width="11.28515625" customWidth="1"/>
    <col min="17" max="17" width="16.7109375" customWidth="1"/>
    <col min="18" max="19" width="11.28515625" customWidth="1"/>
    <col min="20" max="20" width="12.5703125" customWidth="1"/>
    <col min="21" max="21" width="11.28515625" customWidth="1"/>
    <col min="22" max="22" width="17.42578125" customWidth="1"/>
    <col min="23" max="23" width="11.28515625" customWidth="1"/>
    <col min="24" max="24" width="14" customWidth="1"/>
    <col min="25" max="25" width="14.42578125" bestFit="1" customWidth="1"/>
    <col min="27" max="27" width="12.28515625" bestFit="1" customWidth="1"/>
    <col min="29" max="29" width="15.5703125" style="120" customWidth="1"/>
    <col min="30" max="30" width="13.7109375" style="120" bestFit="1" customWidth="1"/>
    <col min="31" max="31" width="12.28515625" style="120" bestFit="1" customWidth="1"/>
    <col min="32" max="32" width="13.7109375" style="120" bestFit="1" customWidth="1"/>
    <col min="33" max="33" width="15.5703125" style="120" customWidth="1"/>
    <col min="34" max="34" width="12.28515625" style="120" bestFit="1" customWidth="1"/>
    <col min="35" max="36" width="13.7109375" style="120" bestFit="1" customWidth="1"/>
  </cols>
  <sheetData>
    <row r="1" spans="1:33" ht="20.25">
      <c r="A1" s="117" t="s">
        <v>259</v>
      </c>
      <c r="B1" s="2"/>
      <c r="C1" s="2"/>
      <c r="D1" s="118"/>
      <c r="E1" s="118"/>
      <c r="F1" s="118"/>
      <c r="G1" s="119"/>
      <c r="H1" s="119"/>
      <c r="I1" s="118"/>
      <c r="J1" s="118"/>
      <c r="K1" s="118"/>
      <c r="L1" s="118"/>
    </row>
    <row r="2" spans="1:33" ht="15.6" customHeight="1">
      <c r="A2" s="4" t="s">
        <v>260</v>
      </c>
      <c r="B2" s="2"/>
      <c r="C2" s="2"/>
      <c r="D2" s="118"/>
      <c r="E2" s="118"/>
      <c r="F2" s="118"/>
      <c r="G2" s="119"/>
      <c r="H2" s="119"/>
      <c r="I2" s="118"/>
      <c r="J2" s="118"/>
      <c r="K2" s="118"/>
      <c r="L2" s="118"/>
    </row>
    <row r="3" spans="1:33" ht="14.45" customHeight="1">
      <c r="A3" s="6" t="s">
        <v>2</v>
      </c>
      <c r="B3" s="2"/>
      <c r="C3" s="2"/>
      <c r="D3" s="118"/>
      <c r="E3" s="118"/>
      <c r="F3" s="118"/>
      <c r="G3" s="119"/>
      <c r="H3" s="119"/>
      <c r="I3" s="118"/>
      <c r="J3" s="118"/>
      <c r="K3" s="118"/>
      <c r="L3" s="118"/>
    </row>
    <row r="4" spans="1:33" ht="24" customHeight="1">
      <c r="A4" s="121" t="s">
        <v>3</v>
      </c>
      <c r="B4" s="2"/>
      <c r="C4" s="2"/>
      <c r="D4" s="118"/>
      <c r="E4" s="118"/>
      <c r="F4" s="118"/>
      <c r="G4" s="119"/>
      <c r="H4" s="119"/>
      <c r="I4" s="118"/>
      <c r="J4" s="118"/>
      <c r="K4" s="118"/>
      <c r="L4" s="118"/>
    </row>
    <row r="5" spans="1:33" ht="59.45" customHeight="1" thickBot="1">
      <c r="A5" s="122" t="s">
        <v>261</v>
      </c>
      <c r="B5" s="123" t="s">
        <v>262</v>
      </c>
      <c r="C5" s="124" t="s">
        <v>263</v>
      </c>
      <c r="D5" s="124" t="s">
        <v>264</v>
      </c>
      <c r="E5" s="124" t="s">
        <v>265</v>
      </c>
      <c r="F5" s="124" t="s">
        <v>266</v>
      </c>
      <c r="G5" s="124" t="s">
        <v>267</v>
      </c>
      <c r="H5" s="124" t="s">
        <v>268</v>
      </c>
      <c r="I5" s="124" t="s">
        <v>269</v>
      </c>
      <c r="J5" s="124" t="s">
        <v>270</v>
      </c>
      <c r="K5" s="124" t="s">
        <v>271</v>
      </c>
      <c r="L5" s="124" t="s">
        <v>272</v>
      </c>
      <c r="M5" s="124" t="s">
        <v>273</v>
      </c>
      <c r="N5" s="124" t="s">
        <v>274</v>
      </c>
      <c r="O5" s="124" t="s">
        <v>275</v>
      </c>
      <c r="P5" s="124" t="s">
        <v>276</v>
      </c>
      <c r="Q5" s="124" t="s">
        <v>277</v>
      </c>
      <c r="R5" s="124" t="s">
        <v>278</v>
      </c>
      <c r="S5" s="124" t="s">
        <v>279</v>
      </c>
      <c r="T5" s="124" t="s">
        <v>280</v>
      </c>
      <c r="U5" s="124" t="s">
        <v>281</v>
      </c>
      <c r="V5" s="124" t="s">
        <v>282</v>
      </c>
      <c r="W5" s="124" t="s">
        <v>283</v>
      </c>
      <c r="X5" s="124" t="s">
        <v>284</v>
      </c>
    </row>
    <row r="6" spans="1:33" ht="15" customHeight="1">
      <c r="A6" s="13" t="s">
        <v>285</v>
      </c>
      <c r="B6" s="125">
        <v>44006</v>
      </c>
      <c r="C6" s="126">
        <v>25230.185679999999</v>
      </c>
      <c r="D6" s="126">
        <v>25230.185679999999</v>
      </c>
      <c r="E6" s="127">
        <v>0</v>
      </c>
      <c r="F6" s="127">
        <v>0</v>
      </c>
      <c r="G6" s="127">
        <v>25230.185679999999</v>
      </c>
      <c r="H6" s="126">
        <v>151.13946000000001</v>
      </c>
      <c r="I6" s="126">
        <v>151.13946000000001</v>
      </c>
      <c r="J6" s="126">
        <v>0</v>
      </c>
      <c r="K6" s="126">
        <v>0</v>
      </c>
      <c r="L6" s="126">
        <v>151.13946000000001</v>
      </c>
      <c r="M6" s="126">
        <v>25381.325140000001</v>
      </c>
      <c r="N6" s="126">
        <v>25034.661390000001</v>
      </c>
      <c r="O6" s="126">
        <v>25034.661390000001</v>
      </c>
      <c r="P6" s="126">
        <v>0</v>
      </c>
      <c r="Q6" s="126">
        <v>0</v>
      </c>
      <c r="R6" s="126">
        <v>25034.661390000001</v>
      </c>
      <c r="S6" s="126">
        <v>0</v>
      </c>
      <c r="T6" s="126">
        <v>0</v>
      </c>
      <c r="U6" s="126">
        <v>0</v>
      </c>
      <c r="V6" s="126">
        <v>0</v>
      </c>
      <c r="W6" s="126">
        <v>0</v>
      </c>
      <c r="X6" s="126">
        <v>25034.661390000001</v>
      </c>
      <c r="Y6" s="128"/>
      <c r="Z6" s="129"/>
      <c r="AA6" s="129"/>
      <c r="AC6"/>
      <c r="AD6" s="130"/>
      <c r="AE6" s="130"/>
      <c r="AF6" s="130"/>
      <c r="AG6" s="130"/>
    </row>
    <row r="7" spans="1:33" ht="15" customHeight="1">
      <c r="A7" s="13" t="s">
        <v>286</v>
      </c>
      <c r="B7" s="125">
        <v>46002</v>
      </c>
      <c r="C7" s="126">
        <v>0</v>
      </c>
      <c r="D7" s="126">
        <v>0</v>
      </c>
      <c r="E7" s="126">
        <v>0</v>
      </c>
      <c r="F7" s="126">
        <v>0</v>
      </c>
      <c r="G7" s="126">
        <v>0</v>
      </c>
      <c r="H7" s="126">
        <v>5076.5259999999998</v>
      </c>
      <c r="I7" s="126">
        <v>5076.5259999999998</v>
      </c>
      <c r="J7" s="126">
        <v>0</v>
      </c>
      <c r="K7" s="126">
        <v>0</v>
      </c>
      <c r="L7" s="126">
        <v>5076.5259999999998</v>
      </c>
      <c r="M7" s="126">
        <v>5076.5259999999998</v>
      </c>
      <c r="N7" s="126">
        <v>28821.124930000002</v>
      </c>
      <c r="O7" s="126">
        <v>28821.124930000002</v>
      </c>
      <c r="P7" s="126">
        <v>0</v>
      </c>
      <c r="Q7" s="126">
        <v>0</v>
      </c>
      <c r="R7" s="126">
        <v>28821.124930000002</v>
      </c>
      <c r="S7" s="126">
        <v>0</v>
      </c>
      <c r="T7" s="126">
        <v>0</v>
      </c>
      <c r="U7" s="126">
        <v>0</v>
      </c>
      <c r="V7" s="126">
        <v>0</v>
      </c>
      <c r="W7" s="126">
        <v>0</v>
      </c>
      <c r="X7" s="126">
        <v>28821.124930000002</v>
      </c>
      <c r="Y7" s="129"/>
      <c r="Z7" s="129"/>
      <c r="AA7" s="129"/>
      <c r="AC7"/>
      <c r="AD7" s="130"/>
      <c r="AE7" s="130"/>
      <c r="AF7" s="130"/>
      <c r="AG7" s="130"/>
    </row>
    <row r="8" spans="1:33" ht="15" customHeight="1">
      <c r="A8" s="13" t="s">
        <v>287</v>
      </c>
      <c r="B8" s="125">
        <v>46003</v>
      </c>
      <c r="C8" s="126">
        <v>177259.32485999999</v>
      </c>
      <c r="D8" s="126">
        <v>177259.32485999999</v>
      </c>
      <c r="E8" s="126">
        <v>0</v>
      </c>
      <c r="F8" s="126">
        <v>0</v>
      </c>
      <c r="G8" s="126">
        <v>177259.32485999999</v>
      </c>
      <c r="H8" s="126">
        <v>14028</v>
      </c>
      <c r="I8" s="126">
        <v>14028</v>
      </c>
      <c r="J8" s="126">
        <v>0</v>
      </c>
      <c r="K8" s="126">
        <v>0</v>
      </c>
      <c r="L8" s="126">
        <v>14028</v>
      </c>
      <c r="M8" s="126">
        <v>191287.32485999999</v>
      </c>
      <c r="N8" s="126">
        <v>176278.58499999999</v>
      </c>
      <c r="O8" s="126">
        <v>176278.58499999999</v>
      </c>
      <c r="P8" s="126">
        <v>0</v>
      </c>
      <c r="Q8" s="126">
        <v>0</v>
      </c>
      <c r="R8" s="126">
        <v>176278.58499999999</v>
      </c>
      <c r="S8" s="126">
        <v>0</v>
      </c>
      <c r="T8" s="126">
        <v>0</v>
      </c>
      <c r="U8" s="126">
        <v>0</v>
      </c>
      <c r="V8" s="126">
        <v>0</v>
      </c>
      <c r="W8" s="126">
        <v>0</v>
      </c>
      <c r="X8" s="126">
        <v>176278.58499999999</v>
      </c>
      <c r="Y8" s="129"/>
      <c r="Z8" s="129"/>
      <c r="AA8" s="129"/>
      <c r="AC8"/>
      <c r="AD8" s="130"/>
      <c r="AE8" s="130"/>
      <c r="AF8" s="130"/>
      <c r="AG8" s="130"/>
    </row>
    <row r="9" spans="1:33" ht="15" customHeight="1">
      <c r="A9" s="13" t="s">
        <v>288</v>
      </c>
      <c r="B9" s="125">
        <v>47005</v>
      </c>
      <c r="C9" s="126">
        <v>0</v>
      </c>
      <c r="D9" s="126">
        <v>0</v>
      </c>
      <c r="E9" s="126">
        <v>0</v>
      </c>
      <c r="F9" s="126">
        <v>0</v>
      </c>
      <c r="G9" s="126">
        <v>0</v>
      </c>
      <c r="H9" s="126">
        <v>0</v>
      </c>
      <c r="I9" s="126">
        <v>0</v>
      </c>
      <c r="J9" s="126">
        <v>0</v>
      </c>
      <c r="K9" s="126">
        <v>0</v>
      </c>
      <c r="L9" s="126">
        <v>0</v>
      </c>
      <c r="M9" s="126">
        <v>0</v>
      </c>
      <c r="N9" s="126">
        <v>0</v>
      </c>
      <c r="O9" s="126">
        <v>0</v>
      </c>
      <c r="P9" s="126">
        <v>0</v>
      </c>
      <c r="Q9" s="126">
        <v>0</v>
      </c>
      <c r="R9" s="126">
        <v>0</v>
      </c>
      <c r="S9" s="126">
        <v>5000</v>
      </c>
      <c r="T9" s="126">
        <v>5000</v>
      </c>
      <c r="U9" s="126">
        <v>0</v>
      </c>
      <c r="V9" s="126">
        <v>0</v>
      </c>
      <c r="W9" s="126">
        <v>5000</v>
      </c>
      <c r="X9" s="126">
        <v>5000</v>
      </c>
      <c r="Y9" s="129"/>
      <c r="Z9" s="129"/>
      <c r="AA9" s="129"/>
      <c r="AC9"/>
      <c r="AD9" s="130"/>
      <c r="AE9" s="130"/>
      <c r="AF9" s="130"/>
      <c r="AG9" s="130"/>
    </row>
    <row r="10" spans="1:33" ht="15" customHeight="1">
      <c r="A10" s="13" t="s">
        <v>289</v>
      </c>
      <c r="B10" s="125">
        <v>46004</v>
      </c>
      <c r="C10" s="126">
        <v>0</v>
      </c>
      <c r="D10" s="126">
        <v>0</v>
      </c>
      <c r="E10" s="126">
        <v>0</v>
      </c>
      <c r="F10" s="126">
        <v>0</v>
      </c>
      <c r="G10" s="126">
        <v>0</v>
      </c>
      <c r="H10" s="126">
        <v>57628.052539999997</v>
      </c>
      <c r="I10" s="126">
        <v>57628.052539999997</v>
      </c>
      <c r="J10" s="126">
        <v>0</v>
      </c>
      <c r="K10" s="126">
        <v>9000</v>
      </c>
      <c r="L10" s="126">
        <v>66628.052540000004</v>
      </c>
      <c r="M10" s="126">
        <v>66628.052540000004</v>
      </c>
      <c r="N10" s="126">
        <v>0</v>
      </c>
      <c r="O10" s="126">
        <v>0</v>
      </c>
      <c r="P10" s="126">
        <v>0</v>
      </c>
      <c r="Q10" s="126">
        <v>0</v>
      </c>
      <c r="R10" s="126">
        <v>0</v>
      </c>
      <c r="S10" s="126">
        <v>14961.300999999999</v>
      </c>
      <c r="T10" s="126">
        <v>14961.300999999999</v>
      </c>
      <c r="U10" s="126">
        <v>0</v>
      </c>
      <c r="V10" s="126">
        <v>500</v>
      </c>
      <c r="W10" s="126">
        <v>15461.300999999999</v>
      </c>
      <c r="X10" s="126">
        <v>15461.300999999999</v>
      </c>
      <c r="Y10" s="129"/>
      <c r="Z10" s="129"/>
      <c r="AA10" s="129"/>
      <c r="AC10"/>
      <c r="AD10" s="130"/>
      <c r="AE10" s="130"/>
      <c r="AF10" s="130"/>
      <c r="AG10" s="130"/>
    </row>
    <row r="11" spans="1:33" ht="15" customHeight="1">
      <c r="A11" s="13" t="s">
        <v>290</v>
      </c>
      <c r="B11" s="125">
        <v>46005</v>
      </c>
      <c r="C11" s="126">
        <v>27500</v>
      </c>
      <c r="D11" s="126">
        <v>27500</v>
      </c>
      <c r="E11" s="126">
        <v>0</v>
      </c>
      <c r="F11" s="126">
        <v>0</v>
      </c>
      <c r="G11" s="126">
        <v>27500</v>
      </c>
      <c r="H11" s="126">
        <v>0</v>
      </c>
      <c r="I11" s="126">
        <v>0</v>
      </c>
      <c r="J11" s="126">
        <v>0</v>
      </c>
      <c r="K11" s="126">
        <v>0</v>
      </c>
      <c r="L11" s="126">
        <v>0</v>
      </c>
      <c r="M11" s="126">
        <v>27500</v>
      </c>
      <c r="N11" s="126">
        <v>27500</v>
      </c>
      <c r="O11" s="126">
        <v>27500</v>
      </c>
      <c r="P11" s="126">
        <v>0</v>
      </c>
      <c r="Q11" s="126">
        <v>0</v>
      </c>
      <c r="R11" s="126">
        <v>27500</v>
      </c>
      <c r="S11" s="126">
        <v>0</v>
      </c>
      <c r="T11" s="126">
        <v>0</v>
      </c>
      <c r="U11" s="126">
        <v>0</v>
      </c>
      <c r="V11" s="126">
        <v>0</v>
      </c>
      <c r="W11" s="126">
        <v>0</v>
      </c>
      <c r="X11" s="126">
        <v>27500</v>
      </c>
      <c r="Y11" s="129"/>
      <c r="Z11" s="129"/>
      <c r="AA11" s="129"/>
      <c r="AC11"/>
      <c r="AD11" s="130"/>
      <c r="AE11" s="130"/>
      <c r="AF11" s="130"/>
      <c r="AG11" s="130"/>
    </row>
    <row r="12" spans="1:33" ht="15" customHeight="1">
      <c r="A12" s="13" t="s">
        <v>291</v>
      </c>
      <c r="B12" s="125">
        <v>46026</v>
      </c>
      <c r="C12" s="126">
        <v>0</v>
      </c>
      <c r="D12" s="126">
        <v>0</v>
      </c>
      <c r="E12" s="126">
        <v>0</v>
      </c>
      <c r="F12" s="126">
        <v>79307.369219999993</v>
      </c>
      <c r="G12" s="126">
        <v>79307.369219999993</v>
      </c>
      <c r="H12" s="126">
        <v>0</v>
      </c>
      <c r="I12" s="126">
        <v>0</v>
      </c>
      <c r="J12" s="126">
        <v>0</v>
      </c>
      <c r="K12" s="126">
        <v>9549.2739999999994</v>
      </c>
      <c r="L12" s="126">
        <v>9549.2739999999994</v>
      </c>
      <c r="M12" s="126">
        <v>88856.643219999998</v>
      </c>
      <c r="N12" s="126">
        <v>0</v>
      </c>
      <c r="O12" s="126">
        <v>0</v>
      </c>
      <c r="P12" s="126">
        <v>0</v>
      </c>
      <c r="Q12" s="126">
        <v>0</v>
      </c>
      <c r="R12" s="126">
        <v>0</v>
      </c>
      <c r="S12" s="126">
        <v>0</v>
      </c>
      <c r="T12" s="126">
        <v>0</v>
      </c>
      <c r="U12" s="126">
        <v>0</v>
      </c>
      <c r="V12" s="126">
        <v>9348.5902299999998</v>
      </c>
      <c r="W12" s="126">
        <v>9348.5902299999998</v>
      </c>
      <c r="X12" s="126">
        <v>9348.5902299999998</v>
      </c>
      <c r="Y12" s="129"/>
      <c r="AA12" s="129"/>
      <c r="AC12"/>
      <c r="AD12" s="130"/>
      <c r="AE12" s="130"/>
      <c r="AF12" s="130"/>
      <c r="AG12" s="130"/>
    </row>
    <row r="13" spans="1:33" ht="15" customHeight="1">
      <c r="A13" s="13" t="s">
        <v>292</v>
      </c>
      <c r="B13" s="125">
        <v>46009</v>
      </c>
      <c r="C13" s="126">
        <v>4500</v>
      </c>
      <c r="D13" s="126">
        <v>4500</v>
      </c>
      <c r="E13" s="126">
        <v>0</v>
      </c>
      <c r="F13" s="126">
        <v>0</v>
      </c>
      <c r="G13" s="126">
        <v>4500</v>
      </c>
      <c r="H13" s="126">
        <v>379.12634000000003</v>
      </c>
      <c r="I13" s="126">
        <v>379.12634000000003</v>
      </c>
      <c r="J13" s="126">
        <v>0</v>
      </c>
      <c r="K13" s="126">
        <v>0</v>
      </c>
      <c r="L13" s="126">
        <v>379.12634000000003</v>
      </c>
      <c r="M13" s="126">
        <v>4879.1263399999998</v>
      </c>
      <c r="N13" s="126">
        <v>4500</v>
      </c>
      <c r="O13" s="126">
        <v>4500</v>
      </c>
      <c r="P13" s="126">
        <v>0</v>
      </c>
      <c r="Q13" s="126">
        <v>0</v>
      </c>
      <c r="R13" s="126">
        <v>4500</v>
      </c>
      <c r="S13" s="126">
        <v>597.91458999999998</v>
      </c>
      <c r="T13" s="126">
        <v>597.91458999999998</v>
      </c>
      <c r="U13" s="126">
        <v>0</v>
      </c>
      <c r="V13" s="126">
        <v>0</v>
      </c>
      <c r="W13" s="126">
        <v>597.91458999999998</v>
      </c>
      <c r="X13" s="126">
        <v>5097.9145900000003</v>
      </c>
      <c r="Y13" s="129"/>
      <c r="AA13" s="129"/>
      <c r="AC13"/>
      <c r="AD13" s="130"/>
      <c r="AE13" s="130"/>
      <c r="AF13" s="130"/>
      <c r="AG13" s="130"/>
    </row>
    <row r="14" spans="1:33" ht="15" customHeight="1">
      <c r="A14" s="13" t="s">
        <v>293</v>
      </c>
      <c r="B14" s="125">
        <v>41147</v>
      </c>
      <c r="C14" s="126">
        <v>300000</v>
      </c>
      <c r="D14" s="126">
        <v>300000</v>
      </c>
      <c r="E14" s="126">
        <v>0</v>
      </c>
      <c r="F14" s="126">
        <v>0</v>
      </c>
      <c r="G14" s="126">
        <v>300000</v>
      </c>
      <c r="H14" s="126">
        <v>0</v>
      </c>
      <c r="I14" s="126">
        <v>0</v>
      </c>
      <c r="J14" s="126">
        <v>0</v>
      </c>
      <c r="K14" s="126">
        <v>0</v>
      </c>
      <c r="L14" s="126">
        <v>0</v>
      </c>
      <c r="M14" s="126">
        <v>300000</v>
      </c>
      <c r="N14" s="126">
        <v>66000</v>
      </c>
      <c r="O14" s="126">
        <v>66000</v>
      </c>
      <c r="P14" s="126">
        <v>0</v>
      </c>
      <c r="Q14" s="126">
        <v>0</v>
      </c>
      <c r="R14" s="126">
        <v>66000</v>
      </c>
      <c r="S14" s="126">
        <v>0</v>
      </c>
      <c r="T14" s="126">
        <v>0</v>
      </c>
      <c r="U14" s="126">
        <v>0</v>
      </c>
      <c r="V14" s="126">
        <v>0</v>
      </c>
      <c r="W14" s="126">
        <v>0</v>
      </c>
      <c r="X14" s="126">
        <v>66000</v>
      </c>
      <c r="Y14" s="129"/>
      <c r="Z14" s="129"/>
      <c r="AA14" s="129"/>
      <c r="AC14"/>
      <c r="AD14" s="130"/>
      <c r="AE14" s="130"/>
      <c r="AF14" s="130"/>
      <c r="AG14" s="130"/>
    </row>
    <row r="15" spans="1:33" ht="15" customHeight="1">
      <c r="A15" s="13" t="s">
        <v>294</v>
      </c>
      <c r="B15" s="125">
        <v>47015</v>
      </c>
      <c r="C15" s="126">
        <v>33000</v>
      </c>
      <c r="D15" s="126">
        <v>33000</v>
      </c>
      <c r="E15" s="126">
        <v>0</v>
      </c>
      <c r="F15" s="126">
        <v>0</v>
      </c>
      <c r="G15" s="126">
        <v>33000</v>
      </c>
      <c r="H15" s="126">
        <v>0</v>
      </c>
      <c r="I15" s="126">
        <v>0</v>
      </c>
      <c r="J15" s="126">
        <v>0</v>
      </c>
      <c r="K15" s="126">
        <v>0</v>
      </c>
      <c r="L15" s="126">
        <v>0</v>
      </c>
      <c r="M15" s="126">
        <v>33000</v>
      </c>
      <c r="N15" s="126">
        <v>25011.42857</v>
      </c>
      <c r="O15" s="126">
        <v>25011.42857</v>
      </c>
      <c r="P15" s="126">
        <v>0</v>
      </c>
      <c r="Q15" s="126">
        <v>0</v>
      </c>
      <c r="R15" s="126">
        <v>25011.42857</v>
      </c>
      <c r="S15" s="126">
        <v>0</v>
      </c>
      <c r="T15" s="126">
        <v>0</v>
      </c>
      <c r="U15" s="126">
        <v>0</v>
      </c>
      <c r="V15" s="126">
        <v>0</v>
      </c>
      <c r="W15" s="126">
        <v>0</v>
      </c>
      <c r="X15" s="126">
        <v>25011.42857</v>
      </c>
      <c r="Y15" s="129"/>
      <c r="Z15" s="129"/>
      <c r="AA15" s="129"/>
      <c r="AC15"/>
      <c r="AD15" s="130"/>
      <c r="AE15" s="130"/>
      <c r="AF15" s="130"/>
      <c r="AG15" s="130"/>
    </row>
    <row r="16" spans="1:33" ht="15" customHeight="1">
      <c r="A16" s="13" t="s">
        <v>295</v>
      </c>
      <c r="B16" s="125">
        <v>47134</v>
      </c>
      <c r="C16" s="126">
        <v>0</v>
      </c>
      <c r="D16" s="126">
        <v>0</v>
      </c>
      <c r="E16" s="126">
        <v>0</v>
      </c>
      <c r="F16" s="126">
        <v>0</v>
      </c>
      <c r="G16" s="126">
        <v>0</v>
      </c>
      <c r="H16" s="126">
        <v>0</v>
      </c>
      <c r="I16" s="126">
        <v>0</v>
      </c>
      <c r="J16" s="126">
        <v>0</v>
      </c>
      <c r="K16" s="126">
        <v>166500</v>
      </c>
      <c r="L16" s="126">
        <v>166500</v>
      </c>
      <c r="M16" s="126">
        <v>166500</v>
      </c>
      <c r="N16" s="126">
        <v>0</v>
      </c>
      <c r="O16" s="126">
        <v>0</v>
      </c>
      <c r="P16" s="126">
        <v>0</v>
      </c>
      <c r="Q16" s="126">
        <v>0</v>
      </c>
      <c r="R16" s="126">
        <v>0</v>
      </c>
      <c r="S16" s="126">
        <v>0</v>
      </c>
      <c r="T16" s="126">
        <v>0</v>
      </c>
      <c r="U16" s="126">
        <v>0</v>
      </c>
      <c r="V16" s="126">
        <v>33500</v>
      </c>
      <c r="W16" s="126">
        <v>33500</v>
      </c>
      <c r="X16" s="126">
        <v>33500</v>
      </c>
      <c r="Y16" s="129"/>
      <c r="Z16" s="129"/>
      <c r="AA16" s="129"/>
      <c r="AC16"/>
      <c r="AD16" s="130"/>
      <c r="AE16" s="130"/>
      <c r="AF16" s="130"/>
      <c r="AG16" s="130"/>
    </row>
    <row r="17" spans="1:33" ht="15" customHeight="1">
      <c r="A17" s="13" t="s">
        <v>296</v>
      </c>
      <c r="B17" s="125">
        <v>47013</v>
      </c>
      <c r="C17" s="126">
        <v>2469.1759999999999</v>
      </c>
      <c r="D17" s="126">
        <v>0</v>
      </c>
      <c r="E17" s="126">
        <v>2469.1759999999999</v>
      </c>
      <c r="F17" s="126">
        <v>0</v>
      </c>
      <c r="G17" s="126">
        <v>2469.1759999999999</v>
      </c>
      <c r="H17" s="126">
        <v>0</v>
      </c>
      <c r="I17" s="126">
        <v>0</v>
      </c>
      <c r="J17" s="126">
        <v>0</v>
      </c>
      <c r="K17" s="126">
        <v>0</v>
      </c>
      <c r="L17" s="126">
        <v>0</v>
      </c>
      <c r="M17" s="126">
        <v>2469.1759999999999</v>
      </c>
      <c r="N17" s="126">
        <v>0</v>
      </c>
      <c r="O17" s="126">
        <v>0</v>
      </c>
      <c r="P17" s="126">
        <v>0</v>
      </c>
      <c r="Q17" s="126">
        <v>0</v>
      </c>
      <c r="R17" s="126">
        <v>0</v>
      </c>
      <c r="S17" s="126">
        <v>0</v>
      </c>
      <c r="T17" s="126">
        <v>0</v>
      </c>
      <c r="U17" s="126">
        <v>0</v>
      </c>
      <c r="V17" s="126">
        <v>0</v>
      </c>
      <c r="W17" s="126">
        <v>0</v>
      </c>
      <c r="X17" s="126">
        <v>0</v>
      </c>
      <c r="Y17" s="129"/>
      <c r="Z17" s="129"/>
      <c r="AA17" s="129"/>
      <c r="AC17"/>
      <c r="AD17" s="130"/>
      <c r="AE17" s="130"/>
      <c r="AF17" s="130"/>
      <c r="AG17" s="130"/>
    </row>
    <row r="18" spans="1:33" ht="15" customHeight="1">
      <c r="A18" s="13" t="s">
        <v>297</v>
      </c>
      <c r="B18" s="125">
        <v>47025</v>
      </c>
      <c r="C18" s="126">
        <v>1300</v>
      </c>
      <c r="D18" s="126">
        <v>0</v>
      </c>
      <c r="E18" s="126">
        <v>1300</v>
      </c>
      <c r="F18" s="126">
        <v>0</v>
      </c>
      <c r="G18" s="126">
        <v>1300</v>
      </c>
      <c r="H18" s="126">
        <v>0</v>
      </c>
      <c r="I18" s="126">
        <v>0</v>
      </c>
      <c r="J18" s="126">
        <v>0</v>
      </c>
      <c r="K18" s="126">
        <v>0</v>
      </c>
      <c r="L18" s="126">
        <v>0</v>
      </c>
      <c r="M18" s="126">
        <v>1300</v>
      </c>
      <c r="N18" s="126">
        <v>0</v>
      </c>
      <c r="O18" s="126">
        <v>0</v>
      </c>
      <c r="P18" s="126">
        <v>0</v>
      </c>
      <c r="Q18" s="126">
        <v>0</v>
      </c>
      <c r="R18" s="126">
        <v>0</v>
      </c>
      <c r="S18" s="126">
        <v>0</v>
      </c>
      <c r="T18" s="126">
        <v>0</v>
      </c>
      <c r="U18" s="126">
        <v>0</v>
      </c>
      <c r="V18" s="126">
        <v>0</v>
      </c>
      <c r="W18" s="126">
        <v>0</v>
      </c>
      <c r="X18" s="126">
        <v>0</v>
      </c>
      <c r="Y18" s="129"/>
      <c r="Z18" s="129"/>
      <c r="AA18" s="129"/>
      <c r="AC18"/>
      <c r="AD18" s="130"/>
      <c r="AE18" s="130"/>
      <c r="AF18" s="130"/>
      <c r="AG18" s="130"/>
    </row>
    <row r="19" spans="1:33" ht="15" customHeight="1">
      <c r="A19" s="13" t="s">
        <v>298</v>
      </c>
      <c r="B19" s="125">
        <v>47132</v>
      </c>
      <c r="C19" s="126">
        <v>2782.3254999999999</v>
      </c>
      <c r="D19" s="126">
        <v>0</v>
      </c>
      <c r="E19" s="126">
        <v>2782.3254999999999</v>
      </c>
      <c r="F19" s="126">
        <v>0</v>
      </c>
      <c r="G19" s="126">
        <v>2782.3254999999999</v>
      </c>
      <c r="H19" s="126">
        <v>4089.6278000000002</v>
      </c>
      <c r="I19" s="126">
        <v>0</v>
      </c>
      <c r="J19" s="126">
        <v>4089.6278000000002</v>
      </c>
      <c r="K19" s="126">
        <v>5991.1113999999998</v>
      </c>
      <c r="L19" s="126">
        <v>10080.7392</v>
      </c>
      <c r="M19" s="126">
        <v>12863.064700000001</v>
      </c>
      <c r="N19" s="126">
        <v>4721.6639999999998</v>
      </c>
      <c r="O19" s="126">
        <v>0</v>
      </c>
      <c r="P19" s="126">
        <v>4721.6639999999998</v>
      </c>
      <c r="Q19" s="126">
        <v>0</v>
      </c>
      <c r="R19" s="126">
        <v>4721.6639999999998</v>
      </c>
      <c r="S19" s="126">
        <v>0</v>
      </c>
      <c r="T19" s="126">
        <v>0</v>
      </c>
      <c r="U19" s="126">
        <v>0</v>
      </c>
      <c r="V19" s="126">
        <v>796.44200000000001</v>
      </c>
      <c r="W19" s="126">
        <v>796.44200000000001</v>
      </c>
      <c r="X19" s="126">
        <v>5518.1059999999998</v>
      </c>
      <c r="Y19" s="129"/>
      <c r="Z19" s="129"/>
      <c r="AA19" s="129"/>
      <c r="AC19"/>
      <c r="AD19" s="130"/>
      <c r="AE19" s="130"/>
      <c r="AF19" s="130"/>
      <c r="AG19" s="130"/>
    </row>
    <row r="20" spans="1:33" ht="15" customHeight="1">
      <c r="A20" s="13" t="s">
        <v>299</v>
      </c>
      <c r="B20" s="125">
        <v>47022</v>
      </c>
      <c r="C20" s="126">
        <v>0</v>
      </c>
      <c r="D20" s="126">
        <v>0</v>
      </c>
      <c r="E20" s="126">
        <v>0</v>
      </c>
      <c r="F20" s="126">
        <v>0</v>
      </c>
      <c r="G20" s="126">
        <v>0</v>
      </c>
      <c r="H20" s="126">
        <v>0</v>
      </c>
      <c r="I20" s="126">
        <v>0</v>
      </c>
      <c r="J20" s="126">
        <v>0</v>
      </c>
      <c r="K20" s="126">
        <v>1547.56719</v>
      </c>
      <c r="L20" s="126">
        <v>1547.56719</v>
      </c>
      <c r="M20" s="126">
        <v>1547.56719</v>
      </c>
      <c r="N20" s="126">
        <v>0</v>
      </c>
      <c r="O20" s="126">
        <v>0</v>
      </c>
      <c r="P20" s="126">
        <v>0</v>
      </c>
      <c r="Q20" s="126">
        <v>0</v>
      </c>
      <c r="R20" s="126">
        <v>0</v>
      </c>
      <c r="S20" s="126">
        <v>0</v>
      </c>
      <c r="T20" s="126">
        <v>0</v>
      </c>
      <c r="U20" s="126">
        <v>0</v>
      </c>
      <c r="V20" s="126">
        <v>388.04599999999999</v>
      </c>
      <c r="W20" s="126">
        <v>388.04599999999999</v>
      </c>
      <c r="X20" s="126">
        <v>388.04599999999999</v>
      </c>
      <c r="Y20" s="129"/>
      <c r="Z20" s="129"/>
      <c r="AA20" s="129"/>
      <c r="AC20"/>
      <c r="AD20" s="130"/>
      <c r="AE20" s="130"/>
      <c r="AF20" s="130"/>
      <c r="AG20" s="130"/>
    </row>
    <row r="21" spans="1:33" ht="15" customHeight="1">
      <c r="A21" s="13" t="s">
        <v>300</v>
      </c>
      <c r="B21" s="125">
        <v>41101</v>
      </c>
      <c r="C21" s="126">
        <v>286.06168000000002</v>
      </c>
      <c r="D21" s="126">
        <v>286.06168000000002</v>
      </c>
      <c r="E21" s="126">
        <v>0</v>
      </c>
      <c r="F21" s="126">
        <v>0</v>
      </c>
      <c r="G21" s="126">
        <v>286.06168000000002</v>
      </c>
      <c r="H21" s="126">
        <v>0</v>
      </c>
      <c r="I21" s="126">
        <v>0</v>
      </c>
      <c r="J21" s="126">
        <v>0</v>
      </c>
      <c r="K21" s="126">
        <v>0</v>
      </c>
      <c r="L21" s="126">
        <v>0</v>
      </c>
      <c r="M21" s="126">
        <v>286.06168000000002</v>
      </c>
      <c r="N21" s="126">
        <v>308.15123</v>
      </c>
      <c r="O21" s="126">
        <v>308.15123</v>
      </c>
      <c r="P21" s="126">
        <v>0</v>
      </c>
      <c r="Q21" s="126">
        <v>0</v>
      </c>
      <c r="R21" s="126">
        <v>308.15123</v>
      </c>
      <c r="S21" s="126">
        <v>0</v>
      </c>
      <c r="T21" s="126">
        <v>0</v>
      </c>
      <c r="U21" s="126">
        <v>0</v>
      </c>
      <c r="V21" s="126">
        <v>0</v>
      </c>
      <c r="W21" s="126">
        <v>0</v>
      </c>
      <c r="X21" s="126">
        <v>308.15123</v>
      </c>
      <c r="Y21" s="129"/>
      <c r="Z21" s="129"/>
      <c r="AA21" s="129"/>
      <c r="AC21"/>
      <c r="AD21" s="130"/>
      <c r="AE21" s="130"/>
      <c r="AF21" s="130"/>
      <c r="AG21" s="130"/>
    </row>
    <row r="22" spans="1:33">
      <c r="A22" s="13" t="s">
        <v>301</v>
      </c>
      <c r="B22" s="125">
        <v>47138</v>
      </c>
      <c r="C22" s="126">
        <v>11428.32645</v>
      </c>
      <c r="D22" s="126">
        <v>0</v>
      </c>
      <c r="E22" s="126">
        <v>11428.32645</v>
      </c>
      <c r="F22" s="126">
        <v>0</v>
      </c>
      <c r="G22" s="126">
        <v>11428.32645</v>
      </c>
      <c r="H22" s="126">
        <v>0</v>
      </c>
      <c r="I22" s="126">
        <v>0</v>
      </c>
      <c r="J22" s="126">
        <v>0</v>
      </c>
      <c r="K22" s="126">
        <v>0</v>
      </c>
      <c r="L22" s="126">
        <v>0</v>
      </c>
      <c r="M22" s="126">
        <v>11428.32645</v>
      </c>
      <c r="N22" s="126">
        <v>11725.69067</v>
      </c>
      <c r="O22" s="126">
        <v>0</v>
      </c>
      <c r="P22" s="126">
        <v>11725.69067</v>
      </c>
      <c r="Q22" s="126">
        <v>0</v>
      </c>
      <c r="R22" s="126">
        <v>11725.69067</v>
      </c>
      <c r="S22" s="126">
        <v>0</v>
      </c>
      <c r="T22" s="126">
        <v>0</v>
      </c>
      <c r="U22" s="126">
        <v>0</v>
      </c>
      <c r="V22" s="126">
        <v>0</v>
      </c>
      <c r="W22" s="126">
        <v>0</v>
      </c>
      <c r="X22" s="126">
        <v>11725.69067</v>
      </c>
      <c r="Y22" s="129"/>
      <c r="Z22" s="129"/>
      <c r="AA22" s="129"/>
      <c r="AC22"/>
      <c r="AD22" s="130"/>
      <c r="AE22" s="130"/>
      <c r="AF22" s="130"/>
      <c r="AG22" s="130"/>
    </row>
    <row r="23" spans="1:33" ht="15" customHeight="1">
      <c r="A23" s="13" t="s">
        <v>302</v>
      </c>
      <c r="B23" s="125">
        <v>41106</v>
      </c>
      <c r="C23" s="126">
        <v>0</v>
      </c>
      <c r="D23" s="126">
        <v>0</v>
      </c>
      <c r="E23" s="126">
        <v>0</v>
      </c>
      <c r="F23" s="126">
        <v>0</v>
      </c>
      <c r="G23" s="126">
        <v>0</v>
      </c>
      <c r="H23" s="126">
        <v>0</v>
      </c>
      <c r="I23" s="126">
        <v>0</v>
      </c>
      <c r="J23" s="126">
        <v>0</v>
      </c>
      <c r="K23" s="126">
        <v>0</v>
      </c>
      <c r="L23" s="126">
        <v>0</v>
      </c>
      <c r="M23" s="126">
        <v>0</v>
      </c>
      <c r="N23" s="126">
        <v>0</v>
      </c>
      <c r="O23" s="126">
        <v>0</v>
      </c>
      <c r="P23" s="126">
        <v>0</v>
      </c>
      <c r="Q23" s="126">
        <v>0</v>
      </c>
      <c r="R23" s="126">
        <v>0</v>
      </c>
      <c r="S23" s="126">
        <v>-0.54762</v>
      </c>
      <c r="T23" s="126">
        <v>-0.54762</v>
      </c>
      <c r="U23" s="126">
        <v>0</v>
      </c>
      <c r="V23" s="126">
        <v>0</v>
      </c>
      <c r="W23" s="126">
        <v>-0.54762</v>
      </c>
      <c r="X23" s="126">
        <v>-0.54762</v>
      </c>
      <c r="Y23" s="129"/>
      <c r="Z23" s="129"/>
      <c r="AA23" s="129"/>
      <c r="AC23"/>
      <c r="AD23" s="130"/>
      <c r="AE23" s="130"/>
      <c r="AF23" s="130"/>
      <c r="AG23" s="130"/>
    </row>
    <row r="24" spans="1:33" ht="15" customHeight="1">
      <c r="A24" s="13" t="s">
        <v>303</v>
      </c>
      <c r="B24" s="125">
        <v>47036</v>
      </c>
      <c r="C24" s="126">
        <v>0</v>
      </c>
      <c r="D24" s="126">
        <v>0</v>
      </c>
      <c r="E24" s="126">
        <v>0</v>
      </c>
      <c r="F24" s="126">
        <v>228.56334000000001</v>
      </c>
      <c r="G24" s="126">
        <v>228.56334000000001</v>
      </c>
      <c r="H24" s="126">
        <v>0</v>
      </c>
      <c r="I24" s="126">
        <v>0</v>
      </c>
      <c r="J24" s="126">
        <v>0</v>
      </c>
      <c r="K24" s="126">
        <v>0</v>
      </c>
      <c r="L24" s="126">
        <v>0</v>
      </c>
      <c r="M24" s="126">
        <v>228.56334000000001</v>
      </c>
      <c r="N24" s="126">
        <v>0</v>
      </c>
      <c r="O24" s="126">
        <v>0</v>
      </c>
      <c r="P24" s="126">
        <v>0</v>
      </c>
      <c r="Q24" s="126">
        <v>0</v>
      </c>
      <c r="R24" s="126">
        <v>0</v>
      </c>
      <c r="S24" s="126">
        <v>0</v>
      </c>
      <c r="T24" s="126">
        <v>0</v>
      </c>
      <c r="U24" s="126">
        <v>0</v>
      </c>
      <c r="V24" s="126">
        <v>0</v>
      </c>
      <c r="W24" s="126">
        <v>0</v>
      </c>
      <c r="X24" s="126">
        <v>0</v>
      </c>
      <c r="Y24" s="129"/>
      <c r="Z24" s="129"/>
      <c r="AA24" s="129"/>
      <c r="AC24"/>
      <c r="AD24" s="130"/>
      <c r="AE24" s="130"/>
      <c r="AF24" s="130"/>
      <c r="AG24" s="130"/>
    </row>
    <row r="25" spans="1:33" ht="15" customHeight="1">
      <c r="A25" s="13" t="s">
        <v>304</v>
      </c>
      <c r="B25" s="125">
        <v>46015</v>
      </c>
      <c r="C25" s="126">
        <v>0</v>
      </c>
      <c r="D25" s="126">
        <v>0</v>
      </c>
      <c r="E25" s="126">
        <v>0</v>
      </c>
      <c r="F25" s="126">
        <v>0</v>
      </c>
      <c r="G25" s="126">
        <v>0</v>
      </c>
      <c r="H25" s="126">
        <v>760</v>
      </c>
      <c r="I25" s="126">
        <v>760</v>
      </c>
      <c r="J25" s="126">
        <v>0</v>
      </c>
      <c r="K25" s="126">
        <v>0</v>
      </c>
      <c r="L25" s="126">
        <v>760</v>
      </c>
      <c r="M25" s="126">
        <v>760</v>
      </c>
      <c r="N25" s="126">
        <v>0</v>
      </c>
      <c r="O25" s="126">
        <v>0</v>
      </c>
      <c r="P25" s="126">
        <v>0</v>
      </c>
      <c r="Q25" s="126">
        <v>0</v>
      </c>
      <c r="R25" s="126">
        <v>0</v>
      </c>
      <c r="S25" s="126">
        <v>551.47499000000005</v>
      </c>
      <c r="T25" s="126">
        <v>551.47499000000005</v>
      </c>
      <c r="U25" s="126">
        <v>0</v>
      </c>
      <c r="V25" s="126">
        <v>0</v>
      </c>
      <c r="W25" s="126">
        <v>551.47499000000005</v>
      </c>
      <c r="X25" s="126">
        <v>551.47499000000005</v>
      </c>
      <c r="Y25" s="129"/>
      <c r="Z25" s="129"/>
      <c r="AA25" s="129"/>
      <c r="AC25"/>
      <c r="AD25" s="130"/>
      <c r="AE25" s="130"/>
      <c r="AF25" s="130"/>
      <c r="AG25" s="130"/>
    </row>
    <row r="26" spans="1:33" ht="15" customHeight="1">
      <c r="A26" s="13" t="s">
        <v>305</v>
      </c>
      <c r="B26" s="125">
        <v>42001</v>
      </c>
      <c r="C26" s="126">
        <v>475000</v>
      </c>
      <c r="D26" s="126">
        <v>475000</v>
      </c>
      <c r="E26" s="126">
        <v>0</v>
      </c>
      <c r="F26" s="126">
        <v>508000</v>
      </c>
      <c r="G26" s="126">
        <v>983000</v>
      </c>
      <c r="H26" s="126">
        <v>0</v>
      </c>
      <c r="I26" s="126">
        <v>0</v>
      </c>
      <c r="J26" s="126">
        <v>0</v>
      </c>
      <c r="K26" s="126">
        <v>0</v>
      </c>
      <c r="L26" s="126">
        <v>0</v>
      </c>
      <c r="M26" s="126">
        <v>983000</v>
      </c>
      <c r="N26" s="126">
        <v>522000</v>
      </c>
      <c r="O26" s="126">
        <v>522000</v>
      </c>
      <c r="P26" s="126">
        <v>0</v>
      </c>
      <c r="Q26" s="126">
        <v>627000</v>
      </c>
      <c r="R26" s="126">
        <v>1149000</v>
      </c>
      <c r="S26" s="126">
        <v>0</v>
      </c>
      <c r="T26" s="126">
        <v>0</v>
      </c>
      <c r="U26" s="126">
        <v>0</v>
      </c>
      <c r="V26" s="126">
        <v>0</v>
      </c>
      <c r="W26" s="126">
        <v>0</v>
      </c>
      <c r="X26" s="126">
        <v>1149000</v>
      </c>
      <c r="Y26" s="129"/>
      <c r="Z26" s="129"/>
      <c r="AA26" s="129"/>
      <c r="AC26"/>
      <c r="AD26" s="130"/>
      <c r="AE26" s="130"/>
      <c r="AF26" s="130"/>
      <c r="AG26" s="130"/>
    </row>
    <row r="27" spans="1:33" ht="15" customHeight="1">
      <c r="A27" s="13" t="s">
        <v>306</v>
      </c>
      <c r="B27" s="125">
        <v>42003</v>
      </c>
      <c r="C27" s="126">
        <v>848871.92920000001</v>
      </c>
      <c r="D27" s="126">
        <v>848871.92920000001</v>
      </c>
      <c r="E27" s="126">
        <v>0</v>
      </c>
      <c r="F27" s="126">
        <v>0</v>
      </c>
      <c r="G27" s="126">
        <v>848871.92920000001</v>
      </c>
      <c r="H27" s="126">
        <v>1450.84383</v>
      </c>
      <c r="I27" s="126">
        <v>1450.84383</v>
      </c>
      <c r="J27" s="126">
        <v>0</v>
      </c>
      <c r="K27" s="126">
        <v>0</v>
      </c>
      <c r="L27" s="126">
        <v>1450.84383</v>
      </c>
      <c r="M27" s="126">
        <v>850322.77303000004</v>
      </c>
      <c r="N27" s="126">
        <v>367502.61849000002</v>
      </c>
      <c r="O27" s="126">
        <v>367502.61849000002</v>
      </c>
      <c r="P27" s="126">
        <v>0</v>
      </c>
      <c r="Q27" s="126">
        <v>0</v>
      </c>
      <c r="R27" s="126">
        <v>367502.61849000002</v>
      </c>
      <c r="S27" s="126">
        <v>945.03959999999995</v>
      </c>
      <c r="T27" s="126">
        <v>945.03959999999995</v>
      </c>
      <c r="U27" s="126">
        <v>0</v>
      </c>
      <c r="V27" s="126">
        <v>0</v>
      </c>
      <c r="W27" s="126">
        <v>945.03959999999995</v>
      </c>
      <c r="X27" s="126">
        <v>368447.65808999998</v>
      </c>
      <c r="Y27" s="129"/>
      <c r="Z27" s="129"/>
      <c r="AA27" s="129"/>
      <c r="AC27"/>
      <c r="AD27" s="130"/>
      <c r="AE27" s="130"/>
      <c r="AF27" s="130"/>
      <c r="AG27" s="130"/>
    </row>
    <row r="28" spans="1:33" ht="15" customHeight="1">
      <c r="A28" s="13" t="s">
        <v>307</v>
      </c>
      <c r="B28" s="125">
        <v>42004</v>
      </c>
      <c r="C28" s="126">
        <v>0</v>
      </c>
      <c r="D28" s="126">
        <v>0</v>
      </c>
      <c r="E28" s="126">
        <v>0</v>
      </c>
      <c r="F28" s="126">
        <v>0</v>
      </c>
      <c r="G28" s="126">
        <v>0</v>
      </c>
      <c r="H28" s="126">
        <v>6000</v>
      </c>
      <c r="I28" s="126">
        <v>6000</v>
      </c>
      <c r="J28" s="126">
        <v>0</v>
      </c>
      <c r="K28" s="126">
        <v>0</v>
      </c>
      <c r="L28" s="126">
        <v>6000</v>
      </c>
      <c r="M28" s="126">
        <v>6000</v>
      </c>
      <c r="N28" s="126">
        <v>0</v>
      </c>
      <c r="O28" s="126">
        <v>0</v>
      </c>
      <c r="P28" s="126">
        <v>0</v>
      </c>
      <c r="Q28" s="126">
        <v>0</v>
      </c>
      <c r="R28" s="126">
        <v>0</v>
      </c>
      <c r="S28" s="126">
        <v>0</v>
      </c>
      <c r="T28" s="126">
        <v>0</v>
      </c>
      <c r="U28" s="126">
        <v>0</v>
      </c>
      <c r="V28" s="126">
        <v>0</v>
      </c>
      <c r="W28" s="126">
        <v>0</v>
      </c>
      <c r="X28" s="126">
        <v>0</v>
      </c>
      <c r="Y28" s="129"/>
      <c r="Z28" s="129"/>
      <c r="AA28" s="129"/>
      <c r="AC28"/>
      <c r="AD28" s="130"/>
      <c r="AE28" s="130"/>
      <c r="AF28" s="130"/>
      <c r="AG28" s="130"/>
    </row>
    <row r="29" spans="1:33" ht="15" customHeight="1">
      <c r="A29" s="13" t="s">
        <v>308</v>
      </c>
      <c r="B29" s="125">
        <v>42000</v>
      </c>
      <c r="C29" s="126">
        <v>0</v>
      </c>
      <c r="D29" s="126">
        <v>0</v>
      </c>
      <c r="E29" s="126">
        <v>0</v>
      </c>
      <c r="F29" s="126">
        <v>0</v>
      </c>
      <c r="G29" s="126">
        <v>0</v>
      </c>
      <c r="H29" s="126">
        <v>55921.774601500001</v>
      </c>
      <c r="I29" s="126">
        <v>55921.774601500001</v>
      </c>
      <c r="J29" s="126">
        <v>0</v>
      </c>
      <c r="K29" s="126">
        <v>126.477</v>
      </c>
      <c r="L29" s="126">
        <v>56048.2516015</v>
      </c>
      <c r="M29" s="126">
        <v>56048.2516015</v>
      </c>
      <c r="N29" s="126">
        <v>0</v>
      </c>
      <c r="O29" s="126">
        <v>0</v>
      </c>
      <c r="P29" s="126">
        <v>0</v>
      </c>
      <c r="Q29" s="126">
        <v>0</v>
      </c>
      <c r="R29" s="126">
        <v>0</v>
      </c>
      <c r="S29" s="126">
        <v>49106.617919999997</v>
      </c>
      <c r="T29" s="126">
        <v>49106.617919999997</v>
      </c>
      <c r="U29" s="126">
        <v>0</v>
      </c>
      <c r="V29" s="126">
        <v>0</v>
      </c>
      <c r="W29" s="126">
        <v>49106.617919999997</v>
      </c>
      <c r="X29" s="126">
        <v>49106.617919999997</v>
      </c>
      <c r="Y29" s="129"/>
      <c r="Z29" s="129"/>
      <c r="AA29" s="129"/>
      <c r="AC29"/>
      <c r="AD29" s="130"/>
      <c r="AE29" s="130"/>
      <c r="AF29" s="130"/>
      <c r="AG29" s="130"/>
    </row>
    <row r="30" spans="1:33" ht="15" customHeight="1">
      <c r="A30" s="13" t="s">
        <v>309</v>
      </c>
      <c r="B30" s="125">
        <v>41301</v>
      </c>
      <c r="C30" s="126">
        <v>14360.260286999999</v>
      </c>
      <c r="D30" s="126">
        <v>14360.260286999999</v>
      </c>
      <c r="E30" s="126">
        <v>0</v>
      </c>
      <c r="F30" s="126">
        <v>0</v>
      </c>
      <c r="G30" s="126">
        <v>14360.260286999999</v>
      </c>
      <c r="H30" s="126">
        <v>29419.09793</v>
      </c>
      <c r="I30" s="126">
        <v>29419.09793</v>
      </c>
      <c r="J30" s="126">
        <v>0</v>
      </c>
      <c r="K30" s="126">
        <v>2721.1585399999999</v>
      </c>
      <c r="L30" s="126">
        <v>32140.25647</v>
      </c>
      <c r="M30" s="126">
        <v>46500.516756999998</v>
      </c>
      <c r="N30" s="126">
        <v>14433.584339000001</v>
      </c>
      <c r="O30" s="126">
        <v>14433.584339000001</v>
      </c>
      <c r="P30" s="126">
        <v>0</v>
      </c>
      <c r="Q30" s="126">
        <v>0</v>
      </c>
      <c r="R30" s="126">
        <v>14433.584339000001</v>
      </c>
      <c r="S30" s="126">
        <v>42373.891029999999</v>
      </c>
      <c r="T30" s="126">
        <v>42373.891029999999</v>
      </c>
      <c r="U30" s="126">
        <v>0</v>
      </c>
      <c r="V30" s="126">
        <v>2992.3411700000001</v>
      </c>
      <c r="W30" s="126">
        <v>45366.232199999999</v>
      </c>
      <c r="X30" s="126">
        <v>59799.816538999999</v>
      </c>
      <c r="Y30" s="129"/>
      <c r="Z30" s="129"/>
      <c r="AA30" s="129"/>
      <c r="AC30"/>
      <c r="AD30" s="130"/>
      <c r="AE30" s="130"/>
      <c r="AF30" s="130"/>
      <c r="AG30" s="130"/>
    </row>
    <row r="31" spans="1:33" ht="15" customHeight="1">
      <c r="A31" s="13" t="s">
        <v>310</v>
      </c>
      <c r="B31" s="125">
        <v>47106</v>
      </c>
      <c r="C31" s="126">
        <v>0</v>
      </c>
      <c r="D31" s="126">
        <v>0</v>
      </c>
      <c r="E31" s="126">
        <v>0</v>
      </c>
      <c r="F31" s="126">
        <v>0</v>
      </c>
      <c r="G31" s="126">
        <v>0</v>
      </c>
      <c r="H31" s="126">
        <v>221.05959999999999</v>
      </c>
      <c r="I31" s="126">
        <v>221.05959999999999</v>
      </c>
      <c r="J31" s="126">
        <v>0</v>
      </c>
      <c r="K31" s="126">
        <v>436.85021999999998</v>
      </c>
      <c r="L31" s="126">
        <v>657.90981999999997</v>
      </c>
      <c r="M31" s="126">
        <v>657.90981999999997</v>
      </c>
      <c r="N31" s="126">
        <v>0</v>
      </c>
      <c r="O31" s="126">
        <v>0</v>
      </c>
      <c r="P31" s="126">
        <v>0</v>
      </c>
      <c r="Q31" s="126">
        <v>0</v>
      </c>
      <c r="R31" s="126">
        <v>0</v>
      </c>
      <c r="S31" s="126">
        <v>452.83569999999997</v>
      </c>
      <c r="T31" s="126">
        <v>452.83569999999997</v>
      </c>
      <c r="U31" s="126">
        <v>0</v>
      </c>
      <c r="V31" s="126">
        <v>147.78399999999999</v>
      </c>
      <c r="W31" s="126">
        <v>600.61969999999997</v>
      </c>
      <c r="X31" s="126">
        <v>600.61969999999997</v>
      </c>
      <c r="Y31" s="129"/>
      <c r="Z31" s="129"/>
      <c r="AA31" s="129"/>
      <c r="AC31"/>
      <c r="AD31" s="130"/>
      <c r="AE31" s="130"/>
      <c r="AF31" s="130"/>
      <c r="AG31" s="130"/>
    </row>
    <row r="32" spans="1:33" ht="15" customHeight="1">
      <c r="A32" s="13" t="s">
        <v>311</v>
      </c>
      <c r="B32" s="125">
        <v>47122</v>
      </c>
      <c r="C32" s="126">
        <v>200000</v>
      </c>
      <c r="D32" s="126">
        <v>200000</v>
      </c>
      <c r="E32" s="126">
        <v>0</v>
      </c>
      <c r="F32" s="126">
        <v>0</v>
      </c>
      <c r="G32" s="126">
        <v>200000</v>
      </c>
      <c r="H32" s="126">
        <v>0</v>
      </c>
      <c r="I32" s="126">
        <v>0</v>
      </c>
      <c r="J32" s="126">
        <v>0</v>
      </c>
      <c r="K32" s="126">
        <v>0</v>
      </c>
      <c r="L32" s="126">
        <v>0</v>
      </c>
      <c r="M32" s="126">
        <v>200000</v>
      </c>
      <c r="N32" s="126">
        <v>200000</v>
      </c>
      <c r="O32" s="126">
        <v>200000</v>
      </c>
      <c r="P32" s="126">
        <v>0</v>
      </c>
      <c r="Q32" s="126">
        <v>0</v>
      </c>
      <c r="R32" s="126">
        <v>200000</v>
      </c>
      <c r="S32" s="126">
        <v>0</v>
      </c>
      <c r="T32" s="126">
        <v>0</v>
      </c>
      <c r="U32" s="126">
        <v>0</v>
      </c>
      <c r="V32" s="126">
        <v>0</v>
      </c>
      <c r="W32" s="126">
        <v>0</v>
      </c>
      <c r="X32" s="126">
        <v>200000</v>
      </c>
      <c r="Y32" s="129"/>
      <c r="Z32" s="129"/>
      <c r="AA32" s="129"/>
      <c r="AC32"/>
      <c r="AD32" s="130"/>
      <c r="AE32" s="130"/>
      <c r="AF32" s="130"/>
      <c r="AG32" s="130"/>
    </row>
    <row r="33" spans="1:33" ht="15" customHeight="1">
      <c r="A33" s="13" t="s">
        <v>312</v>
      </c>
      <c r="B33" s="125">
        <v>47130</v>
      </c>
      <c r="C33" s="126">
        <v>37500</v>
      </c>
      <c r="D33" s="126">
        <v>37500</v>
      </c>
      <c r="E33" s="126">
        <v>0</v>
      </c>
      <c r="F33" s="126">
        <v>0</v>
      </c>
      <c r="G33" s="126">
        <v>37500</v>
      </c>
      <c r="H33" s="126">
        <v>0</v>
      </c>
      <c r="I33" s="126">
        <v>0</v>
      </c>
      <c r="J33" s="126">
        <v>0</v>
      </c>
      <c r="K33" s="126">
        <v>0</v>
      </c>
      <c r="L33" s="126">
        <v>0</v>
      </c>
      <c r="M33" s="126">
        <v>37500</v>
      </c>
      <c r="N33" s="126">
        <v>37500</v>
      </c>
      <c r="O33" s="126">
        <v>37500</v>
      </c>
      <c r="P33" s="126">
        <v>0</v>
      </c>
      <c r="Q33" s="126">
        <v>0</v>
      </c>
      <c r="R33" s="126">
        <v>37500</v>
      </c>
      <c r="S33" s="126">
        <v>0</v>
      </c>
      <c r="T33" s="126">
        <v>0</v>
      </c>
      <c r="U33" s="126">
        <v>0</v>
      </c>
      <c r="V33" s="126">
        <v>0</v>
      </c>
      <c r="W33" s="126">
        <v>0</v>
      </c>
      <c r="X33" s="126">
        <v>37500</v>
      </c>
      <c r="Y33" s="129"/>
      <c r="Z33" s="129"/>
      <c r="AA33" s="129"/>
      <c r="AC33"/>
      <c r="AD33" s="130"/>
      <c r="AE33" s="130"/>
      <c r="AF33" s="130"/>
      <c r="AG33" s="130"/>
    </row>
    <row r="34" spans="1:33" ht="15" customHeight="1">
      <c r="A34" s="13" t="s">
        <v>313</v>
      </c>
      <c r="B34" s="125">
        <v>47044</v>
      </c>
      <c r="C34" s="126">
        <v>0</v>
      </c>
      <c r="D34" s="126">
        <v>0</v>
      </c>
      <c r="E34" s="126">
        <v>0</v>
      </c>
      <c r="F34" s="126">
        <v>12257.14</v>
      </c>
      <c r="G34" s="126">
        <v>12257.14</v>
      </c>
      <c r="H34" s="126">
        <v>0</v>
      </c>
      <c r="I34" s="126">
        <v>0</v>
      </c>
      <c r="J34" s="126">
        <v>0</v>
      </c>
      <c r="K34" s="126">
        <v>0</v>
      </c>
      <c r="L34" s="126">
        <v>0</v>
      </c>
      <c r="M34" s="126">
        <v>12257.14</v>
      </c>
      <c r="N34" s="126">
        <v>0</v>
      </c>
      <c r="O34" s="126">
        <v>0</v>
      </c>
      <c r="P34" s="126">
        <v>0</v>
      </c>
      <c r="Q34" s="126">
        <v>25000</v>
      </c>
      <c r="R34" s="126">
        <v>25000</v>
      </c>
      <c r="S34" s="126">
        <v>0</v>
      </c>
      <c r="T34" s="126">
        <v>0</v>
      </c>
      <c r="U34" s="126">
        <v>0</v>
      </c>
      <c r="V34" s="126">
        <v>0</v>
      </c>
      <c r="W34" s="126">
        <v>0</v>
      </c>
      <c r="X34" s="126">
        <v>25000</v>
      </c>
      <c r="Y34" s="129"/>
      <c r="Z34" s="129"/>
      <c r="AA34" s="129"/>
      <c r="AC34"/>
      <c r="AD34" s="130"/>
      <c r="AE34" s="130"/>
      <c r="AF34" s="130"/>
      <c r="AG34" s="130"/>
    </row>
    <row r="35" spans="1:33" ht="15" customHeight="1">
      <c r="A35" s="13" t="s">
        <v>314</v>
      </c>
      <c r="B35" s="125">
        <v>47045</v>
      </c>
      <c r="C35" s="126">
        <v>370000</v>
      </c>
      <c r="D35" s="126">
        <v>370000</v>
      </c>
      <c r="E35" s="126">
        <v>0</v>
      </c>
      <c r="F35" s="126">
        <v>0</v>
      </c>
      <c r="G35" s="126">
        <v>370000</v>
      </c>
      <c r="H35" s="126">
        <v>0</v>
      </c>
      <c r="I35" s="126">
        <v>0</v>
      </c>
      <c r="J35" s="126">
        <v>0</v>
      </c>
      <c r="K35" s="126">
        <v>0</v>
      </c>
      <c r="L35" s="126">
        <v>0</v>
      </c>
      <c r="M35" s="126">
        <v>370000</v>
      </c>
      <c r="N35" s="126">
        <v>476000</v>
      </c>
      <c r="O35" s="126">
        <v>476000</v>
      </c>
      <c r="P35" s="126">
        <v>0</v>
      </c>
      <c r="Q35" s="126">
        <v>0</v>
      </c>
      <c r="R35" s="126">
        <v>476000</v>
      </c>
      <c r="S35" s="126">
        <v>0.30820999999999998</v>
      </c>
      <c r="T35" s="126">
        <v>0.30820999999999998</v>
      </c>
      <c r="U35" s="126">
        <v>0</v>
      </c>
      <c r="V35" s="126">
        <v>0</v>
      </c>
      <c r="W35" s="126">
        <v>0.30820999999999998</v>
      </c>
      <c r="X35" s="126">
        <v>476000.30820999999</v>
      </c>
      <c r="Y35" s="129"/>
      <c r="Z35" s="129"/>
      <c r="AA35" s="129"/>
      <c r="AC35"/>
      <c r="AD35" s="130"/>
      <c r="AE35" s="130"/>
      <c r="AF35" s="130"/>
      <c r="AG35" s="130"/>
    </row>
    <row r="36" spans="1:33" ht="15" customHeight="1">
      <c r="A36" s="13" t="s">
        <v>315</v>
      </c>
      <c r="B36" s="125">
        <v>47136</v>
      </c>
      <c r="C36" s="126">
        <v>4500</v>
      </c>
      <c r="D36" s="126">
        <v>4500</v>
      </c>
      <c r="E36" s="126">
        <v>0</v>
      </c>
      <c r="F36" s="126">
        <v>0</v>
      </c>
      <c r="G36" s="126">
        <v>4500</v>
      </c>
      <c r="H36" s="126">
        <v>0</v>
      </c>
      <c r="I36" s="126">
        <v>0</v>
      </c>
      <c r="J36" s="126">
        <v>0</v>
      </c>
      <c r="K36" s="126">
        <v>0</v>
      </c>
      <c r="L36" s="126">
        <v>0</v>
      </c>
      <c r="M36" s="126">
        <v>4500</v>
      </c>
      <c r="N36" s="126">
        <v>1000</v>
      </c>
      <c r="O36" s="126">
        <v>1000</v>
      </c>
      <c r="P36" s="126">
        <v>0</v>
      </c>
      <c r="Q36" s="126">
        <v>0</v>
      </c>
      <c r="R36" s="126">
        <v>1000</v>
      </c>
      <c r="S36" s="126">
        <v>0</v>
      </c>
      <c r="T36" s="126">
        <v>0</v>
      </c>
      <c r="U36" s="126">
        <v>0</v>
      </c>
      <c r="V36" s="126">
        <v>0</v>
      </c>
      <c r="W36" s="126">
        <v>0</v>
      </c>
      <c r="X36" s="126">
        <v>1000</v>
      </c>
      <c r="Y36" s="129"/>
      <c r="Z36" s="129"/>
      <c r="AA36" s="129"/>
      <c r="AC36"/>
      <c r="AD36" s="130"/>
      <c r="AE36" s="130"/>
      <c r="AF36" s="130"/>
      <c r="AG36" s="130"/>
    </row>
    <row r="37" spans="1:33" ht="15" customHeight="1">
      <c r="A37" s="13" t="s">
        <v>316</v>
      </c>
      <c r="B37" s="125">
        <v>47501</v>
      </c>
      <c r="C37" s="126">
        <v>0</v>
      </c>
      <c r="D37" s="126">
        <v>0</v>
      </c>
      <c r="E37" s="126">
        <v>0</v>
      </c>
      <c r="F37" s="126">
        <v>0</v>
      </c>
      <c r="G37" s="126">
        <v>0</v>
      </c>
      <c r="H37" s="126">
        <v>112000</v>
      </c>
      <c r="I37" s="126">
        <v>112000</v>
      </c>
      <c r="J37" s="126">
        <v>0</v>
      </c>
      <c r="K37" s="126">
        <v>0</v>
      </c>
      <c r="L37" s="126">
        <v>112000</v>
      </c>
      <c r="M37" s="126">
        <v>112000</v>
      </c>
      <c r="N37" s="126">
        <v>0</v>
      </c>
      <c r="O37" s="126">
        <v>0</v>
      </c>
      <c r="P37" s="126">
        <v>0</v>
      </c>
      <c r="Q37" s="126">
        <v>0</v>
      </c>
      <c r="R37" s="126">
        <v>0</v>
      </c>
      <c r="S37" s="126">
        <v>50306.559860000001</v>
      </c>
      <c r="T37" s="126">
        <v>50306.559860000001</v>
      </c>
      <c r="U37" s="126">
        <v>0</v>
      </c>
      <c r="V37" s="126">
        <v>0</v>
      </c>
      <c r="W37" s="126">
        <v>50306.559860000001</v>
      </c>
      <c r="X37" s="126">
        <v>50306.559860000001</v>
      </c>
      <c r="Y37" s="129"/>
      <c r="Z37" s="129"/>
      <c r="AA37" s="129"/>
      <c r="AC37"/>
      <c r="AD37" s="130"/>
      <c r="AE37" s="130"/>
      <c r="AF37" s="130"/>
      <c r="AG37" s="130"/>
    </row>
    <row r="38" spans="1:33" ht="15" customHeight="1">
      <c r="A38" s="13" t="s">
        <v>317</v>
      </c>
      <c r="B38" s="125">
        <v>41317</v>
      </c>
      <c r="C38" s="126">
        <v>0</v>
      </c>
      <c r="D38" s="126">
        <v>0</v>
      </c>
      <c r="E38" s="126">
        <v>0</v>
      </c>
      <c r="F38" s="126">
        <v>0</v>
      </c>
      <c r="G38" s="126">
        <v>0</v>
      </c>
      <c r="H38" s="126">
        <v>0</v>
      </c>
      <c r="I38" s="126">
        <v>0</v>
      </c>
      <c r="J38" s="126">
        <v>0</v>
      </c>
      <c r="K38" s="126">
        <v>0</v>
      </c>
      <c r="L38" s="126">
        <v>0</v>
      </c>
      <c r="M38" s="126">
        <v>0</v>
      </c>
      <c r="N38" s="126">
        <v>250000</v>
      </c>
      <c r="O38" s="126">
        <v>250000</v>
      </c>
      <c r="P38" s="126">
        <v>0</v>
      </c>
      <c r="Q38" s="126">
        <v>200000</v>
      </c>
      <c r="R38" s="126">
        <v>450000</v>
      </c>
      <c r="S38" s="126">
        <v>0</v>
      </c>
      <c r="T38" s="126">
        <v>0</v>
      </c>
      <c r="U38" s="126">
        <v>0</v>
      </c>
      <c r="V38" s="126">
        <v>0</v>
      </c>
      <c r="W38" s="126">
        <v>0</v>
      </c>
      <c r="X38" s="126">
        <v>450000</v>
      </c>
      <c r="Y38" s="129"/>
      <c r="Z38" s="129"/>
      <c r="AA38" s="129"/>
      <c r="AC38"/>
      <c r="AD38" s="130"/>
      <c r="AE38" s="130"/>
      <c r="AF38" s="130"/>
      <c r="AG38" s="130"/>
    </row>
    <row r="39" spans="1:33" ht="15" customHeight="1">
      <c r="A39" s="13" t="s">
        <v>318</v>
      </c>
      <c r="B39" s="125">
        <v>46013</v>
      </c>
      <c r="C39" s="126">
        <v>0</v>
      </c>
      <c r="D39" s="126">
        <v>0</v>
      </c>
      <c r="E39" s="126">
        <v>0</v>
      </c>
      <c r="F39" s="126">
        <v>0</v>
      </c>
      <c r="G39" s="126">
        <v>0</v>
      </c>
      <c r="H39" s="126">
        <v>0</v>
      </c>
      <c r="I39" s="126">
        <v>0</v>
      </c>
      <c r="J39" s="126">
        <v>0</v>
      </c>
      <c r="K39" s="126">
        <v>4975</v>
      </c>
      <c r="L39" s="126">
        <v>4975</v>
      </c>
      <c r="M39" s="126">
        <v>4975</v>
      </c>
      <c r="N39" s="126">
        <v>0</v>
      </c>
      <c r="O39" s="126">
        <v>0</v>
      </c>
      <c r="P39" s="126">
        <v>0</v>
      </c>
      <c r="Q39" s="126">
        <v>0</v>
      </c>
      <c r="R39" s="126">
        <v>0</v>
      </c>
      <c r="S39" s="126">
        <v>0</v>
      </c>
      <c r="T39" s="126">
        <v>0</v>
      </c>
      <c r="U39" s="126">
        <v>0</v>
      </c>
      <c r="V39" s="126">
        <v>200</v>
      </c>
      <c r="W39" s="126">
        <v>200</v>
      </c>
      <c r="X39" s="126">
        <v>200</v>
      </c>
      <c r="Y39" s="129"/>
      <c r="Z39" s="129"/>
      <c r="AA39" s="129"/>
      <c r="AC39"/>
      <c r="AD39" s="130"/>
      <c r="AE39" s="130"/>
      <c r="AF39" s="130"/>
      <c r="AG39" s="130"/>
    </row>
    <row r="40" spans="1:33">
      <c r="A40" s="13" t="s">
        <v>319</v>
      </c>
      <c r="B40" s="125">
        <v>46012</v>
      </c>
      <c r="C40" s="126">
        <v>700</v>
      </c>
      <c r="D40" s="126">
        <v>700</v>
      </c>
      <c r="E40" s="126">
        <v>0</v>
      </c>
      <c r="F40" s="126">
        <v>0</v>
      </c>
      <c r="G40" s="126">
        <v>700</v>
      </c>
      <c r="H40" s="126">
        <v>5019.5230000000001</v>
      </c>
      <c r="I40" s="126">
        <v>5019.5230000000001</v>
      </c>
      <c r="J40" s="126">
        <v>0</v>
      </c>
      <c r="K40" s="126">
        <v>0</v>
      </c>
      <c r="L40" s="126">
        <v>5019.5230000000001</v>
      </c>
      <c r="M40" s="126">
        <v>5719.5230000000001</v>
      </c>
      <c r="N40" s="126">
        <v>700</v>
      </c>
      <c r="O40" s="126">
        <v>700</v>
      </c>
      <c r="P40" s="126">
        <v>0</v>
      </c>
      <c r="Q40" s="126">
        <v>0</v>
      </c>
      <c r="R40" s="126">
        <v>700</v>
      </c>
      <c r="S40" s="126">
        <v>800</v>
      </c>
      <c r="T40" s="126">
        <v>800</v>
      </c>
      <c r="U40" s="126">
        <v>0</v>
      </c>
      <c r="V40" s="126">
        <v>0</v>
      </c>
      <c r="W40" s="126">
        <v>800</v>
      </c>
      <c r="X40" s="126">
        <v>1500</v>
      </c>
      <c r="Y40" s="129"/>
      <c r="Z40" s="129"/>
      <c r="AA40" s="129"/>
      <c r="AC40"/>
      <c r="AD40" s="130"/>
      <c r="AE40" s="130"/>
      <c r="AF40" s="130"/>
      <c r="AG40" s="130"/>
    </row>
    <row r="41" spans="1:33" ht="15" customHeight="1">
      <c r="A41" s="13" t="s">
        <v>320</v>
      </c>
      <c r="B41" s="125">
        <v>47067</v>
      </c>
      <c r="C41" s="126">
        <v>0</v>
      </c>
      <c r="D41" s="126">
        <v>0</v>
      </c>
      <c r="E41" s="126">
        <v>0</v>
      </c>
      <c r="F41" s="126">
        <v>0</v>
      </c>
      <c r="G41" s="126">
        <v>0</v>
      </c>
      <c r="H41" s="126">
        <v>0</v>
      </c>
      <c r="I41" s="126">
        <v>0</v>
      </c>
      <c r="J41" s="126">
        <v>0</v>
      </c>
      <c r="K41" s="126">
        <v>232.69399999999999</v>
      </c>
      <c r="L41" s="126">
        <v>232.69399999999999</v>
      </c>
      <c r="M41" s="126">
        <v>232.69399999999999</v>
      </c>
      <c r="N41" s="126">
        <v>0</v>
      </c>
      <c r="O41" s="126">
        <v>0</v>
      </c>
      <c r="P41" s="126">
        <v>0</v>
      </c>
      <c r="Q41" s="126">
        <v>115</v>
      </c>
      <c r="R41" s="126">
        <v>115</v>
      </c>
      <c r="S41" s="126">
        <v>0</v>
      </c>
      <c r="T41" s="126">
        <v>0</v>
      </c>
      <c r="U41" s="126">
        <v>0</v>
      </c>
      <c r="V41" s="126">
        <v>235.94200000000001</v>
      </c>
      <c r="W41" s="126">
        <v>235.94200000000001</v>
      </c>
      <c r="X41" s="126">
        <v>350.94200000000001</v>
      </c>
      <c r="Y41" s="129"/>
      <c r="Z41" s="129"/>
      <c r="AA41" s="129"/>
      <c r="AC41"/>
      <c r="AD41" s="130"/>
      <c r="AE41" s="130"/>
      <c r="AF41" s="130"/>
      <c r="AG41" s="130"/>
    </row>
    <row r="42" spans="1:33" ht="15" customHeight="1">
      <c r="A42" s="13" t="s">
        <v>321</v>
      </c>
      <c r="B42" s="125">
        <v>41312</v>
      </c>
      <c r="C42" s="126">
        <v>0</v>
      </c>
      <c r="D42" s="126">
        <v>0</v>
      </c>
      <c r="E42" s="126">
        <v>0</v>
      </c>
      <c r="F42" s="126">
        <v>4715.4780000000001</v>
      </c>
      <c r="G42" s="126">
        <v>4715.4780000000001</v>
      </c>
      <c r="H42" s="126">
        <v>0</v>
      </c>
      <c r="I42" s="126">
        <v>0</v>
      </c>
      <c r="J42" s="126">
        <v>0</v>
      </c>
      <c r="K42" s="126">
        <v>0</v>
      </c>
      <c r="L42" s="126">
        <v>0</v>
      </c>
      <c r="M42" s="126">
        <v>4715.4780000000001</v>
      </c>
      <c r="N42" s="126">
        <v>0</v>
      </c>
      <c r="O42" s="126">
        <v>0</v>
      </c>
      <c r="P42" s="126">
        <v>0</v>
      </c>
      <c r="Q42" s="126">
        <v>4966.7929999999997</v>
      </c>
      <c r="R42" s="126">
        <v>4966.7929999999997</v>
      </c>
      <c r="S42" s="126">
        <v>0</v>
      </c>
      <c r="T42" s="126">
        <v>0</v>
      </c>
      <c r="U42" s="126">
        <v>0</v>
      </c>
      <c r="V42" s="126">
        <v>0</v>
      </c>
      <c r="W42" s="126">
        <v>0</v>
      </c>
      <c r="X42" s="126">
        <v>4966.7929999999997</v>
      </c>
      <c r="Y42" s="129"/>
      <c r="Z42" s="129"/>
      <c r="AA42" s="129"/>
      <c r="AC42"/>
      <c r="AD42" s="130"/>
      <c r="AE42" s="130"/>
      <c r="AF42" s="130"/>
      <c r="AG42" s="130"/>
    </row>
    <row r="43" spans="1:33" ht="15" customHeight="1">
      <c r="A43" s="13" t="s">
        <v>322</v>
      </c>
      <c r="B43" s="125">
        <v>41107</v>
      </c>
      <c r="C43" s="126">
        <v>0</v>
      </c>
      <c r="D43" s="126">
        <v>0</v>
      </c>
      <c r="E43" s="126">
        <v>0</v>
      </c>
      <c r="F43" s="126">
        <v>3256.4929999999999</v>
      </c>
      <c r="G43" s="126">
        <v>3256.4929999999999</v>
      </c>
      <c r="H43" s="126">
        <v>0</v>
      </c>
      <c r="I43" s="126">
        <v>0</v>
      </c>
      <c r="J43" s="126">
        <v>0</v>
      </c>
      <c r="K43" s="126">
        <v>0</v>
      </c>
      <c r="L43" s="126">
        <v>0</v>
      </c>
      <c r="M43" s="126">
        <v>3256.4929999999999</v>
      </c>
      <c r="N43" s="126">
        <v>0</v>
      </c>
      <c r="O43" s="126">
        <v>0</v>
      </c>
      <c r="P43" s="126">
        <v>0</v>
      </c>
      <c r="Q43" s="126">
        <v>3503.0509999999999</v>
      </c>
      <c r="R43" s="126">
        <v>3503.0509999999999</v>
      </c>
      <c r="S43" s="126">
        <v>0</v>
      </c>
      <c r="T43" s="126">
        <v>0</v>
      </c>
      <c r="U43" s="126">
        <v>0</v>
      </c>
      <c r="V43" s="126">
        <v>0</v>
      </c>
      <c r="W43" s="126">
        <v>0</v>
      </c>
      <c r="X43" s="126">
        <v>3503.0509999999999</v>
      </c>
      <c r="Y43" s="129"/>
      <c r="Z43" s="129"/>
      <c r="AA43" s="129"/>
      <c r="AC43"/>
      <c r="AD43" s="130"/>
      <c r="AE43" s="130"/>
      <c r="AF43" s="130"/>
      <c r="AG43" s="130"/>
    </row>
    <row r="44" spans="1:33">
      <c r="A44" s="13" t="s">
        <v>323</v>
      </c>
      <c r="B44" s="125">
        <v>44001</v>
      </c>
      <c r="C44" s="126">
        <v>45713.600789999997</v>
      </c>
      <c r="D44" s="126">
        <v>45713.600789999997</v>
      </c>
      <c r="E44" s="126">
        <v>0</v>
      </c>
      <c r="F44" s="126">
        <v>0</v>
      </c>
      <c r="G44" s="126">
        <v>45713.600789999997</v>
      </c>
      <c r="H44" s="126">
        <v>526904.90456579998</v>
      </c>
      <c r="I44" s="126">
        <v>526904.90456579998</v>
      </c>
      <c r="J44" s="126">
        <v>0</v>
      </c>
      <c r="K44" s="126">
        <v>2350</v>
      </c>
      <c r="L44" s="126">
        <v>529254.90456579998</v>
      </c>
      <c r="M44" s="126">
        <v>574968.50535580004</v>
      </c>
      <c r="N44" s="126">
        <v>45018.336900000002</v>
      </c>
      <c r="O44" s="126">
        <v>45018.336900000002</v>
      </c>
      <c r="P44" s="126">
        <v>0</v>
      </c>
      <c r="Q44" s="126">
        <v>0</v>
      </c>
      <c r="R44" s="126">
        <v>45018.336900000002</v>
      </c>
      <c r="S44" s="126">
        <v>359213.26363</v>
      </c>
      <c r="T44" s="126">
        <v>359213.26363</v>
      </c>
      <c r="U44" s="126">
        <v>0</v>
      </c>
      <c r="V44" s="126">
        <v>66423.100999999995</v>
      </c>
      <c r="W44" s="126">
        <v>425636.36463000003</v>
      </c>
      <c r="X44" s="126">
        <v>470654.70153000002</v>
      </c>
      <c r="Y44" s="129"/>
      <c r="Z44" s="129"/>
      <c r="AA44" s="129"/>
      <c r="AC44"/>
      <c r="AD44" s="130"/>
      <c r="AE44" s="130"/>
      <c r="AF44" s="130"/>
      <c r="AG44" s="130"/>
    </row>
    <row r="45" spans="1:33" ht="15" customHeight="1">
      <c r="A45" s="13" t="s">
        <v>324</v>
      </c>
      <c r="B45" s="125">
        <v>44002</v>
      </c>
      <c r="C45" s="126">
        <v>679000</v>
      </c>
      <c r="D45" s="126">
        <v>679000</v>
      </c>
      <c r="E45" s="126">
        <v>0</v>
      </c>
      <c r="F45" s="126">
        <v>0</v>
      </c>
      <c r="G45" s="126">
        <v>679000</v>
      </c>
      <c r="H45" s="126">
        <v>0</v>
      </c>
      <c r="I45" s="126">
        <v>0</v>
      </c>
      <c r="J45" s="126">
        <v>0</v>
      </c>
      <c r="K45" s="126">
        <v>0</v>
      </c>
      <c r="L45" s="126">
        <v>0</v>
      </c>
      <c r="M45" s="126">
        <v>679000</v>
      </c>
      <c r="N45" s="126">
        <v>775000</v>
      </c>
      <c r="O45" s="126">
        <v>775000</v>
      </c>
      <c r="P45" s="126">
        <v>0</v>
      </c>
      <c r="Q45" s="126">
        <v>0</v>
      </c>
      <c r="R45" s="126">
        <v>775000</v>
      </c>
      <c r="S45" s="126">
        <v>0</v>
      </c>
      <c r="T45" s="126">
        <v>0</v>
      </c>
      <c r="U45" s="126">
        <v>0</v>
      </c>
      <c r="V45" s="126">
        <v>0</v>
      </c>
      <c r="W45" s="126">
        <v>0</v>
      </c>
      <c r="X45" s="126">
        <v>775000</v>
      </c>
      <c r="Y45" s="129"/>
      <c r="Z45" s="129"/>
      <c r="AA45" s="129"/>
      <c r="AC45"/>
      <c r="AD45" s="130"/>
      <c r="AE45" s="130"/>
      <c r="AF45" s="130"/>
      <c r="AG45" s="130"/>
    </row>
    <row r="46" spans="1:33" ht="15" customHeight="1">
      <c r="A46" s="13" t="s">
        <v>325</v>
      </c>
      <c r="B46" s="125">
        <v>44007</v>
      </c>
      <c r="C46" s="126">
        <v>211580</v>
      </c>
      <c r="D46" s="126">
        <v>211580</v>
      </c>
      <c r="E46" s="126">
        <v>0</v>
      </c>
      <c r="F46" s="126">
        <v>0</v>
      </c>
      <c r="G46" s="126">
        <v>211580</v>
      </c>
      <c r="H46" s="126">
        <v>0</v>
      </c>
      <c r="I46" s="126">
        <v>0</v>
      </c>
      <c r="J46" s="126">
        <v>0</v>
      </c>
      <c r="K46" s="126">
        <v>0</v>
      </c>
      <c r="L46" s="126">
        <v>0</v>
      </c>
      <c r="M46" s="126">
        <v>211580</v>
      </c>
      <c r="N46" s="126">
        <v>144510</v>
      </c>
      <c r="O46" s="126">
        <v>144510</v>
      </c>
      <c r="P46" s="126">
        <v>0</v>
      </c>
      <c r="Q46" s="126">
        <v>0</v>
      </c>
      <c r="R46" s="126">
        <v>144510</v>
      </c>
      <c r="S46" s="126">
        <v>0</v>
      </c>
      <c r="T46" s="126">
        <v>0</v>
      </c>
      <c r="U46" s="126">
        <v>0</v>
      </c>
      <c r="V46" s="126">
        <v>0</v>
      </c>
      <c r="W46" s="126">
        <v>0</v>
      </c>
      <c r="X46" s="126">
        <v>144510</v>
      </c>
      <c r="Y46" s="129"/>
      <c r="Z46" s="129"/>
      <c r="AA46" s="129"/>
      <c r="AC46"/>
      <c r="AD46" s="130"/>
      <c r="AE46" s="130"/>
      <c r="AF46" s="130"/>
      <c r="AG46" s="130"/>
    </row>
    <row r="47" spans="1:33">
      <c r="A47" s="13" t="s">
        <v>326</v>
      </c>
      <c r="B47" s="125">
        <v>47059</v>
      </c>
      <c r="C47" s="126">
        <v>0</v>
      </c>
      <c r="D47" s="126">
        <v>0</v>
      </c>
      <c r="E47" s="126">
        <v>0</v>
      </c>
      <c r="F47" s="126">
        <v>0</v>
      </c>
      <c r="G47" s="126">
        <v>0</v>
      </c>
      <c r="H47" s="126">
        <v>450</v>
      </c>
      <c r="I47" s="126">
        <v>450</v>
      </c>
      <c r="J47" s="126">
        <v>0</v>
      </c>
      <c r="K47" s="126">
        <v>0</v>
      </c>
      <c r="L47" s="126">
        <v>450</v>
      </c>
      <c r="M47" s="126">
        <v>450</v>
      </c>
      <c r="N47" s="126">
        <v>0</v>
      </c>
      <c r="O47" s="126">
        <v>0</v>
      </c>
      <c r="P47" s="126">
        <v>0</v>
      </c>
      <c r="Q47" s="126">
        <v>0</v>
      </c>
      <c r="R47" s="126">
        <v>0</v>
      </c>
      <c r="S47" s="126">
        <v>926</v>
      </c>
      <c r="T47" s="126">
        <v>926</v>
      </c>
      <c r="U47" s="126">
        <v>0</v>
      </c>
      <c r="V47" s="126">
        <v>0</v>
      </c>
      <c r="W47" s="126">
        <v>926</v>
      </c>
      <c r="X47" s="126">
        <v>926</v>
      </c>
      <c r="Y47" s="129"/>
      <c r="Z47" s="129"/>
      <c r="AA47" s="129"/>
      <c r="AC47"/>
      <c r="AD47" s="130"/>
      <c r="AE47" s="130"/>
      <c r="AF47" s="130"/>
      <c r="AG47" s="130"/>
    </row>
    <row r="48" spans="1:33" ht="15" customHeight="1">
      <c r="A48" s="13" t="s">
        <v>327</v>
      </c>
      <c r="B48" s="125">
        <v>30010</v>
      </c>
      <c r="C48" s="126">
        <v>93000</v>
      </c>
      <c r="D48" s="126">
        <v>93000</v>
      </c>
      <c r="E48" s="126">
        <v>0</v>
      </c>
      <c r="F48" s="126">
        <v>0</v>
      </c>
      <c r="G48" s="126">
        <v>93000</v>
      </c>
      <c r="H48" s="126">
        <v>0</v>
      </c>
      <c r="I48" s="126">
        <v>0</v>
      </c>
      <c r="J48" s="126">
        <v>0</v>
      </c>
      <c r="K48" s="126">
        <v>0</v>
      </c>
      <c r="L48" s="126">
        <v>0</v>
      </c>
      <c r="M48" s="126">
        <v>93000</v>
      </c>
      <c r="N48" s="126">
        <v>33000</v>
      </c>
      <c r="O48" s="126">
        <v>33000</v>
      </c>
      <c r="P48" s="126">
        <v>0</v>
      </c>
      <c r="Q48" s="126">
        <v>0</v>
      </c>
      <c r="R48" s="126">
        <v>33000</v>
      </c>
      <c r="S48" s="126">
        <v>0</v>
      </c>
      <c r="T48" s="126">
        <v>0</v>
      </c>
      <c r="U48" s="126">
        <v>0</v>
      </c>
      <c r="V48" s="126">
        <v>0</v>
      </c>
      <c r="W48" s="126">
        <v>0</v>
      </c>
      <c r="X48" s="126">
        <v>33000</v>
      </c>
      <c r="Y48" s="129"/>
      <c r="Z48" s="129"/>
      <c r="AA48" s="129"/>
      <c r="AC48"/>
      <c r="AD48" s="130"/>
      <c r="AE48" s="130"/>
      <c r="AF48" s="130"/>
      <c r="AG48" s="130"/>
    </row>
    <row r="49" spans="1:33" ht="15" customHeight="1">
      <c r="A49" s="13" t="s">
        <v>328</v>
      </c>
      <c r="B49" s="125">
        <v>44004</v>
      </c>
      <c r="C49" s="126">
        <v>0</v>
      </c>
      <c r="D49" s="126">
        <v>0</v>
      </c>
      <c r="E49" s="126">
        <v>0</v>
      </c>
      <c r="F49" s="126">
        <v>0</v>
      </c>
      <c r="G49" s="126">
        <v>0</v>
      </c>
      <c r="H49" s="126">
        <v>15320.48379</v>
      </c>
      <c r="I49" s="126">
        <v>15320.48379</v>
      </c>
      <c r="J49" s="126">
        <v>0</v>
      </c>
      <c r="K49" s="126">
        <v>18329.609</v>
      </c>
      <c r="L49" s="126">
        <v>33650.092790000002</v>
      </c>
      <c r="M49" s="126">
        <v>33650.092790000002</v>
      </c>
      <c r="N49" s="126">
        <v>0</v>
      </c>
      <c r="O49" s="126">
        <v>0</v>
      </c>
      <c r="P49" s="126">
        <v>0</v>
      </c>
      <c r="Q49" s="126">
        <v>0</v>
      </c>
      <c r="R49" s="126">
        <v>0</v>
      </c>
      <c r="S49" s="126">
        <v>842.99720000000002</v>
      </c>
      <c r="T49" s="126">
        <v>842.99720000000002</v>
      </c>
      <c r="U49" s="126">
        <v>0</v>
      </c>
      <c r="V49" s="126">
        <v>7211.2449999999999</v>
      </c>
      <c r="W49" s="126">
        <v>8054.2421999999997</v>
      </c>
      <c r="X49" s="126">
        <v>8054.2421999999997</v>
      </c>
      <c r="Y49" s="129"/>
      <c r="Z49" s="129"/>
      <c r="AA49" s="129"/>
      <c r="AC49"/>
      <c r="AD49" s="130"/>
      <c r="AE49" s="130"/>
      <c r="AF49" s="130"/>
      <c r="AG49" s="130"/>
    </row>
    <row r="50" spans="1:33" ht="15" customHeight="1">
      <c r="A50" s="13" t="s">
        <v>329</v>
      </c>
      <c r="B50" s="125">
        <v>47107</v>
      </c>
      <c r="C50" s="126">
        <v>119017.55</v>
      </c>
      <c r="D50" s="126">
        <v>119017.55</v>
      </c>
      <c r="E50" s="126">
        <v>0</v>
      </c>
      <c r="F50" s="126">
        <v>0</v>
      </c>
      <c r="G50" s="126">
        <v>119017.55</v>
      </c>
      <c r="H50" s="126">
        <v>0</v>
      </c>
      <c r="I50" s="126">
        <v>0</v>
      </c>
      <c r="J50" s="126">
        <v>0</v>
      </c>
      <c r="K50" s="126">
        <v>0</v>
      </c>
      <c r="L50" s="126">
        <v>0</v>
      </c>
      <c r="M50" s="126">
        <v>119017.55</v>
      </c>
      <c r="N50" s="126">
        <v>128959.40871</v>
      </c>
      <c r="O50" s="126">
        <v>128959.40871</v>
      </c>
      <c r="P50" s="126">
        <v>0</v>
      </c>
      <c r="Q50" s="126">
        <v>0</v>
      </c>
      <c r="R50" s="126">
        <v>128959.40871</v>
      </c>
      <c r="S50" s="126">
        <v>0</v>
      </c>
      <c r="T50" s="126">
        <v>0</v>
      </c>
      <c r="U50" s="126">
        <v>0</v>
      </c>
      <c r="V50" s="126">
        <v>0</v>
      </c>
      <c r="W50" s="126">
        <v>0</v>
      </c>
      <c r="X50" s="126">
        <v>128959.40871</v>
      </c>
      <c r="Y50" s="129"/>
      <c r="Z50" s="129"/>
      <c r="AA50" s="129"/>
      <c r="AC50"/>
      <c r="AD50" s="130"/>
      <c r="AE50" s="130"/>
      <c r="AF50" s="130"/>
      <c r="AG50" s="130"/>
    </row>
    <row r="51" spans="1:33" ht="15" customHeight="1">
      <c r="A51" s="13" t="s">
        <v>330</v>
      </c>
      <c r="B51" s="125">
        <v>41108</v>
      </c>
      <c r="C51" s="126">
        <v>23394.75</v>
      </c>
      <c r="D51" s="126">
        <v>23394.75</v>
      </c>
      <c r="E51" s="126">
        <v>0</v>
      </c>
      <c r="F51" s="126">
        <v>0</v>
      </c>
      <c r="G51" s="126">
        <v>23394.75</v>
      </c>
      <c r="H51" s="126">
        <v>0</v>
      </c>
      <c r="I51" s="126">
        <v>0</v>
      </c>
      <c r="J51" s="126">
        <v>0</v>
      </c>
      <c r="K51" s="126">
        <v>0</v>
      </c>
      <c r="L51" s="126">
        <v>0</v>
      </c>
      <c r="M51" s="126">
        <v>23394.75</v>
      </c>
      <c r="N51" s="126">
        <v>23394.75</v>
      </c>
      <c r="O51" s="126">
        <v>23394.75</v>
      </c>
      <c r="P51" s="126">
        <v>0</v>
      </c>
      <c r="Q51" s="126">
        <v>0</v>
      </c>
      <c r="R51" s="126">
        <v>23394.75</v>
      </c>
      <c r="S51" s="126">
        <v>50</v>
      </c>
      <c r="T51" s="126">
        <v>50</v>
      </c>
      <c r="U51" s="126">
        <v>0</v>
      </c>
      <c r="V51" s="126">
        <v>0</v>
      </c>
      <c r="W51" s="126">
        <v>50</v>
      </c>
      <c r="X51" s="126">
        <v>23444.75</v>
      </c>
      <c r="Y51" s="129"/>
      <c r="Z51" s="129"/>
      <c r="AA51" s="129"/>
      <c r="AC51"/>
      <c r="AD51" s="130"/>
      <c r="AE51" s="130"/>
      <c r="AF51" s="130"/>
      <c r="AG51" s="130"/>
    </row>
    <row r="52" spans="1:33">
      <c r="A52" s="13" t="s">
        <v>331</v>
      </c>
      <c r="B52" s="125">
        <v>41302</v>
      </c>
      <c r="C52" s="126">
        <v>0</v>
      </c>
      <c r="D52" s="126">
        <v>0</v>
      </c>
      <c r="E52" s="126">
        <v>0</v>
      </c>
      <c r="F52" s="126">
        <v>7810</v>
      </c>
      <c r="G52" s="126">
        <v>7810</v>
      </c>
      <c r="H52" s="126">
        <v>0</v>
      </c>
      <c r="I52" s="126">
        <v>0</v>
      </c>
      <c r="J52" s="126">
        <v>0</v>
      </c>
      <c r="K52" s="126">
        <v>0</v>
      </c>
      <c r="L52" s="126">
        <v>0</v>
      </c>
      <c r="M52" s="126">
        <v>7810</v>
      </c>
      <c r="N52" s="126">
        <v>0</v>
      </c>
      <c r="O52" s="126">
        <v>0</v>
      </c>
      <c r="P52" s="126">
        <v>0</v>
      </c>
      <c r="Q52" s="126">
        <v>7660</v>
      </c>
      <c r="R52" s="126">
        <v>7660</v>
      </c>
      <c r="S52" s="126">
        <v>0</v>
      </c>
      <c r="T52" s="126">
        <v>0</v>
      </c>
      <c r="U52" s="126">
        <v>0</v>
      </c>
      <c r="V52" s="126">
        <v>0</v>
      </c>
      <c r="W52" s="126">
        <v>0</v>
      </c>
      <c r="X52" s="126">
        <v>7660</v>
      </c>
      <c r="Y52" s="129"/>
      <c r="Z52" s="129"/>
      <c r="AA52" s="129"/>
      <c r="AC52"/>
      <c r="AD52" s="130"/>
      <c r="AE52" s="130"/>
      <c r="AF52" s="130"/>
      <c r="AG52" s="130"/>
    </row>
    <row r="53" spans="1:33">
      <c r="A53" s="13" t="s">
        <v>332</v>
      </c>
      <c r="B53" s="125">
        <v>41144</v>
      </c>
      <c r="C53" s="126">
        <v>0</v>
      </c>
      <c r="D53" s="126">
        <v>0</v>
      </c>
      <c r="E53" s="126">
        <v>0</v>
      </c>
      <c r="F53" s="126">
        <v>0</v>
      </c>
      <c r="G53" s="126">
        <v>0</v>
      </c>
      <c r="H53" s="126">
        <v>0</v>
      </c>
      <c r="I53" s="126">
        <v>0</v>
      </c>
      <c r="J53" s="126">
        <v>0</v>
      </c>
      <c r="K53" s="126">
        <v>32455.92699</v>
      </c>
      <c r="L53" s="126">
        <v>32455.92699</v>
      </c>
      <c r="M53" s="126">
        <v>32455.92699</v>
      </c>
      <c r="N53" s="126">
        <v>0</v>
      </c>
      <c r="O53" s="126">
        <v>0</v>
      </c>
      <c r="P53" s="126">
        <v>0</v>
      </c>
      <c r="Q53" s="126">
        <v>0</v>
      </c>
      <c r="R53" s="126">
        <v>0</v>
      </c>
      <c r="S53" s="126">
        <v>0</v>
      </c>
      <c r="T53" s="126">
        <v>0</v>
      </c>
      <c r="U53" s="126">
        <v>0</v>
      </c>
      <c r="V53" s="126">
        <v>0</v>
      </c>
      <c r="W53" s="126">
        <v>0</v>
      </c>
      <c r="X53" s="126">
        <v>0</v>
      </c>
      <c r="Y53" s="129"/>
      <c r="Z53" s="129"/>
      <c r="AA53" s="129"/>
      <c r="AC53"/>
      <c r="AD53" s="130"/>
      <c r="AE53" s="130"/>
      <c r="AF53" s="130"/>
      <c r="AG53" s="130"/>
    </row>
    <row r="54" spans="1:33">
      <c r="A54" s="13" t="s">
        <v>333</v>
      </c>
      <c r="B54" s="125">
        <v>43001</v>
      </c>
      <c r="C54" s="126">
        <v>0</v>
      </c>
      <c r="D54" s="126">
        <v>0</v>
      </c>
      <c r="E54" s="126">
        <v>0</v>
      </c>
      <c r="F54" s="126">
        <v>0</v>
      </c>
      <c r="G54" s="126">
        <v>0</v>
      </c>
      <c r="H54" s="126">
        <v>0</v>
      </c>
      <c r="I54" s="126">
        <v>0</v>
      </c>
      <c r="J54" s="126">
        <v>0</v>
      </c>
      <c r="K54" s="126">
        <v>0</v>
      </c>
      <c r="L54" s="126">
        <v>0</v>
      </c>
      <c r="M54" s="126">
        <v>0</v>
      </c>
      <c r="N54" s="126">
        <v>0</v>
      </c>
      <c r="O54" s="126">
        <v>0</v>
      </c>
      <c r="P54" s="126">
        <v>0</v>
      </c>
      <c r="Q54" s="126">
        <v>254791.63292584199</v>
      </c>
      <c r="R54" s="126">
        <v>254791.63292584199</v>
      </c>
      <c r="S54" s="126">
        <v>0</v>
      </c>
      <c r="T54" s="126">
        <v>0</v>
      </c>
      <c r="U54" s="126">
        <v>0</v>
      </c>
      <c r="V54" s="126">
        <v>0</v>
      </c>
      <c r="W54" s="126">
        <v>0</v>
      </c>
      <c r="X54" s="126">
        <v>254791.63292584199</v>
      </c>
      <c r="Y54" s="129"/>
      <c r="Z54" s="129"/>
      <c r="AA54" s="129"/>
      <c r="AC54"/>
      <c r="AD54" s="130"/>
      <c r="AE54" s="130"/>
      <c r="AF54" s="130"/>
      <c r="AG54" s="130"/>
    </row>
    <row r="55" spans="1:33">
      <c r="A55" s="13" t="s">
        <v>334</v>
      </c>
      <c r="B55" s="125">
        <v>43000</v>
      </c>
      <c r="C55" s="126">
        <v>0</v>
      </c>
      <c r="D55" s="126">
        <v>0</v>
      </c>
      <c r="E55" s="126">
        <v>0</v>
      </c>
      <c r="F55" s="126">
        <v>0</v>
      </c>
      <c r="G55" s="126">
        <v>0</v>
      </c>
      <c r="H55" s="126">
        <v>9782.1515099999997</v>
      </c>
      <c r="I55" s="126">
        <v>9782.1515099999997</v>
      </c>
      <c r="J55" s="126">
        <v>0</v>
      </c>
      <c r="K55" s="126">
        <v>2625.2809299999999</v>
      </c>
      <c r="L55" s="126">
        <v>12407.43244</v>
      </c>
      <c r="M55" s="126">
        <v>12407.43244</v>
      </c>
      <c r="N55" s="126">
        <v>0</v>
      </c>
      <c r="O55" s="126">
        <v>0</v>
      </c>
      <c r="P55" s="126">
        <v>0</v>
      </c>
      <c r="Q55" s="126">
        <v>0</v>
      </c>
      <c r="R55" s="126">
        <v>0</v>
      </c>
      <c r="S55" s="126">
        <v>196768.30689000001</v>
      </c>
      <c r="T55" s="126">
        <v>196768.30689000001</v>
      </c>
      <c r="U55" s="126">
        <v>0</v>
      </c>
      <c r="V55" s="126">
        <v>934.29395</v>
      </c>
      <c r="W55" s="126">
        <v>197702.60084</v>
      </c>
      <c r="X55" s="126">
        <v>197702.60084</v>
      </c>
      <c r="Y55" s="129"/>
      <c r="Z55" s="129"/>
      <c r="AA55" s="129"/>
      <c r="AC55"/>
      <c r="AD55" s="130"/>
      <c r="AE55" s="130"/>
      <c r="AF55" s="130"/>
      <c r="AG55" s="130"/>
    </row>
    <row r="56" spans="1:33">
      <c r="A56" s="13" t="s">
        <v>335</v>
      </c>
      <c r="B56" s="125">
        <v>47066</v>
      </c>
      <c r="C56" s="126">
        <v>6122.1968500000003</v>
      </c>
      <c r="D56" s="126">
        <v>6122.1968500000003</v>
      </c>
      <c r="E56" s="126">
        <v>0</v>
      </c>
      <c r="F56" s="126">
        <v>0</v>
      </c>
      <c r="G56" s="126">
        <v>6122.1968500000003</v>
      </c>
      <c r="H56" s="126">
        <v>41629.107770000002</v>
      </c>
      <c r="I56" s="126">
        <v>41629.107770000002</v>
      </c>
      <c r="J56" s="126">
        <v>0</v>
      </c>
      <c r="K56" s="126">
        <v>1407.8711499999999</v>
      </c>
      <c r="L56" s="126">
        <v>43036.978920000001</v>
      </c>
      <c r="M56" s="126">
        <v>49159.175770000002</v>
      </c>
      <c r="N56" s="126">
        <v>6147.1845599999997</v>
      </c>
      <c r="O56" s="126">
        <v>6147.1845599999997</v>
      </c>
      <c r="P56" s="126">
        <v>0</v>
      </c>
      <c r="Q56" s="126">
        <v>0</v>
      </c>
      <c r="R56" s="126">
        <v>6147.1845599999997</v>
      </c>
      <c r="S56" s="126">
        <v>52185.372300000003</v>
      </c>
      <c r="T56" s="126">
        <v>52185.372300000003</v>
      </c>
      <c r="U56" s="126">
        <v>0</v>
      </c>
      <c r="V56" s="126">
        <v>4405.0120200000001</v>
      </c>
      <c r="W56" s="126">
        <v>56590.384319999997</v>
      </c>
      <c r="X56" s="126">
        <v>62737.568879999999</v>
      </c>
      <c r="Y56" s="129"/>
      <c r="Z56" s="129"/>
      <c r="AA56" s="129"/>
      <c r="AC56"/>
      <c r="AD56" s="130"/>
      <c r="AE56" s="130"/>
      <c r="AF56" s="130"/>
      <c r="AG56" s="130"/>
    </row>
    <row r="57" spans="1:33">
      <c r="A57" s="13" t="s">
        <v>336</v>
      </c>
      <c r="B57" s="125">
        <v>41303</v>
      </c>
      <c r="C57" s="126">
        <v>0</v>
      </c>
      <c r="D57" s="126">
        <v>0</v>
      </c>
      <c r="E57" s="126">
        <v>0</v>
      </c>
      <c r="F57" s="126">
        <v>455.15199999999999</v>
      </c>
      <c r="G57" s="126">
        <v>455.15199999999999</v>
      </c>
      <c r="H57" s="126">
        <v>0</v>
      </c>
      <c r="I57" s="126">
        <v>0</v>
      </c>
      <c r="J57" s="126">
        <v>0</v>
      </c>
      <c r="K57" s="126">
        <v>0</v>
      </c>
      <c r="L57" s="126">
        <v>0</v>
      </c>
      <c r="M57" s="126">
        <v>455.15199999999999</v>
      </c>
      <c r="N57" s="126">
        <v>0</v>
      </c>
      <c r="O57" s="126">
        <v>0</v>
      </c>
      <c r="P57" s="126">
        <v>0</v>
      </c>
      <c r="Q57" s="126">
        <v>472.98088080000002</v>
      </c>
      <c r="R57" s="126">
        <v>472.98088080000002</v>
      </c>
      <c r="S57" s="126">
        <v>0</v>
      </c>
      <c r="T57" s="126">
        <v>0</v>
      </c>
      <c r="U57" s="126">
        <v>0</v>
      </c>
      <c r="V57" s="126">
        <v>0</v>
      </c>
      <c r="W57" s="126">
        <v>0</v>
      </c>
      <c r="X57" s="126">
        <v>472.98088080000002</v>
      </c>
      <c r="Y57" s="129"/>
      <c r="Z57" s="129"/>
      <c r="AA57" s="129"/>
      <c r="AC57"/>
      <c r="AD57" s="130"/>
      <c r="AE57" s="130"/>
      <c r="AF57" s="130"/>
      <c r="AG57" s="130"/>
    </row>
    <row r="58" spans="1:33">
      <c r="A58" s="13" t="s">
        <v>337</v>
      </c>
      <c r="B58" s="125">
        <v>46025</v>
      </c>
      <c r="C58" s="126">
        <v>0</v>
      </c>
      <c r="D58" s="126">
        <v>0</v>
      </c>
      <c r="E58" s="126">
        <v>0</v>
      </c>
      <c r="F58" s="126">
        <v>0</v>
      </c>
      <c r="G58" s="126">
        <v>0</v>
      </c>
      <c r="H58" s="126">
        <v>1310</v>
      </c>
      <c r="I58" s="126">
        <v>1310</v>
      </c>
      <c r="J58" s="126">
        <v>0</v>
      </c>
      <c r="K58" s="126">
        <v>0</v>
      </c>
      <c r="L58" s="126">
        <v>1310</v>
      </c>
      <c r="M58" s="126">
        <v>1310</v>
      </c>
      <c r="N58" s="126">
        <v>0</v>
      </c>
      <c r="O58" s="126">
        <v>0</v>
      </c>
      <c r="P58" s="126">
        <v>0</v>
      </c>
      <c r="Q58" s="126">
        <v>0</v>
      </c>
      <c r="R58" s="126">
        <v>0</v>
      </c>
      <c r="S58" s="126">
        <v>0</v>
      </c>
      <c r="T58" s="126">
        <v>0</v>
      </c>
      <c r="U58" s="126">
        <v>0</v>
      </c>
      <c r="V58" s="126">
        <v>0</v>
      </c>
      <c r="W58" s="126">
        <v>0</v>
      </c>
      <c r="X58" s="126">
        <v>0</v>
      </c>
      <c r="Y58" s="129"/>
      <c r="Z58" s="129"/>
      <c r="AA58" s="129"/>
      <c r="AC58"/>
      <c r="AD58" s="130"/>
      <c r="AE58" s="130"/>
      <c r="AF58" s="130"/>
      <c r="AG58" s="130"/>
    </row>
    <row r="59" spans="1:33">
      <c r="A59" s="13" t="s">
        <v>338</v>
      </c>
      <c r="B59" s="125">
        <v>41110</v>
      </c>
      <c r="C59" s="126">
        <v>15000</v>
      </c>
      <c r="D59" s="126">
        <v>15000</v>
      </c>
      <c r="E59" s="126">
        <v>0</v>
      </c>
      <c r="F59" s="126">
        <v>0</v>
      </c>
      <c r="G59" s="126">
        <v>15000</v>
      </c>
      <c r="H59" s="126">
        <v>0</v>
      </c>
      <c r="I59" s="126">
        <v>0</v>
      </c>
      <c r="J59" s="126">
        <v>0</v>
      </c>
      <c r="K59" s="126">
        <v>0</v>
      </c>
      <c r="L59" s="126">
        <v>0</v>
      </c>
      <c r="M59" s="126">
        <v>15000</v>
      </c>
      <c r="N59" s="126">
        <v>15000</v>
      </c>
      <c r="O59" s="126">
        <v>15000</v>
      </c>
      <c r="P59" s="126">
        <v>0</v>
      </c>
      <c r="Q59" s="126">
        <v>0</v>
      </c>
      <c r="R59" s="126">
        <v>15000</v>
      </c>
      <c r="S59" s="126">
        <v>0</v>
      </c>
      <c r="T59" s="126">
        <v>0</v>
      </c>
      <c r="U59" s="126">
        <v>0</v>
      </c>
      <c r="V59" s="126">
        <v>0</v>
      </c>
      <c r="W59" s="126">
        <v>0</v>
      </c>
      <c r="X59" s="126">
        <v>15000</v>
      </c>
      <c r="Y59" s="129"/>
      <c r="Z59" s="129"/>
      <c r="AA59" s="129"/>
      <c r="AC59"/>
      <c r="AD59" s="130"/>
      <c r="AE59" s="130"/>
      <c r="AF59" s="130"/>
      <c r="AG59" s="130"/>
    </row>
    <row r="60" spans="1:33">
      <c r="A60" s="13" t="s">
        <v>339</v>
      </c>
      <c r="B60" s="125">
        <v>47078</v>
      </c>
      <c r="C60" s="126">
        <v>0</v>
      </c>
      <c r="D60" s="126">
        <v>0</v>
      </c>
      <c r="E60" s="126">
        <v>0</v>
      </c>
      <c r="F60" s="126">
        <v>9466.4276900000004</v>
      </c>
      <c r="G60" s="126">
        <v>9466.4276900000004</v>
      </c>
      <c r="H60" s="126">
        <v>0</v>
      </c>
      <c r="I60" s="126">
        <v>0</v>
      </c>
      <c r="J60" s="126">
        <v>0</v>
      </c>
      <c r="K60" s="126">
        <v>0</v>
      </c>
      <c r="L60" s="126">
        <v>0</v>
      </c>
      <c r="M60" s="126">
        <v>9466.4276900000004</v>
      </c>
      <c r="N60" s="126">
        <v>0</v>
      </c>
      <c r="O60" s="126">
        <v>0</v>
      </c>
      <c r="P60" s="126">
        <v>0</v>
      </c>
      <c r="Q60" s="126">
        <v>9029.3820400000004</v>
      </c>
      <c r="R60" s="126">
        <v>9029.3820400000004</v>
      </c>
      <c r="S60" s="126">
        <v>0</v>
      </c>
      <c r="T60" s="126">
        <v>0</v>
      </c>
      <c r="U60" s="126">
        <v>0</v>
      </c>
      <c r="V60" s="126">
        <v>0</v>
      </c>
      <c r="W60" s="126">
        <v>0</v>
      </c>
      <c r="X60" s="126">
        <v>9029.3820400000004</v>
      </c>
      <c r="Y60" s="129"/>
      <c r="Z60" s="129"/>
      <c r="AA60" s="129"/>
      <c r="AC60"/>
      <c r="AD60" s="130"/>
      <c r="AE60" s="130"/>
      <c r="AF60" s="130"/>
      <c r="AG60" s="130"/>
    </row>
    <row r="61" spans="1:33">
      <c r="A61" s="13" t="s">
        <v>340</v>
      </c>
      <c r="B61" s="125">
        <v>40000</v>
      </c>
      <c r="C61" s="126">
        <v>0</v>
      </c>
      <c r="D61" s="126">
        <v>0</v>
      </c>
      <c r="E61" s="126">
        <v>0</v>
      </c>
      <c r="F61" s="126">
        <v>0</v>
      </c>
      <c r="G61" s="126">
        <v>0</v>
      </c>
      <c r="H61" s="126">
        <v>618.08399999999995</v>
      </c>
      <c r="I61" s="126">
        <v>618.08399999999995</v>
      </c>
      <c r="J61" s="126">
        <v>0</v>
      </c>
      <c r="K61" s="126">
        <v>32295.114010000001</v>
      </c>
      <c r="L61" s="126">
        <v>32913.19801</v>
      </c>
      <c r="M61" s="126">
        <v>32913.19801</v>
      </c>
      <c r="N61" s="126">
        <v>0</v>
      </c>
      <c r="O61" s="126">
        <v>0</v>
      </c>
      <c r="P61" s="126">
        <v>0</v>
      </c>
      <c r="Q61" s="126">
        <v>0</v>
      </c>
      <c r="R61" s="126">
        <v>0</v>
      </c>
      <c r="S61" s="126">
        <v>0</v>
      </c>
      <c r="T61" s="126">
        <v>0</v>
      </c>
      <c r="U61" s="126">
        <v>0</v>
      </c>
      <c r="V61" s="126">
        <v>1039.1504199999999</v>
      </c>
      <c r="W61" s="126">
        <v>1039.1504199999999</v>
      </c>
      <c r="X61" s="126">
        <v>1039.1504199999999</v>
      </c>
      <c r="Y61" s="129"/>
      <c r="Z61" s="129"/>
      <c r="AA61" s="129"/>
      <c r="AC61"/>
      <c r="AD61" s="130"/>
      <c r="AE61" s="130"/>
      <c r="AF61" s="130"/>
      <c r="AG61" s="130"/>
    </row>
    <row r="62" spans="1:33">
      <c r="A62" s="13" t="s">
        <v>341</v>
      </c>
      <c r="B62" s="125">
        <v>47081</v>
      </c>
      <c r="C62" s="126">
        <v>1341.80735</v>
      </c>
      <c r="D62" s="126">
        <v>1341.80735</v>
      </c>
      <c r="E62" s="126">
        <v>0</v>
      </c>
      <c r="F62" s="126">
        <v>0</v>
      </c>
      <c r="G62" s="126">
        <v>1341.80735</v>
      </c>
      <c r="H62" s="126">
        <v>2375.96225</v>
      </c>
      <c r="I62" s="126">
        <v>2375.96225</v>
      </c>
      <c r="J62" s="126">
        <v>0</v>
      </c>
      <c r="K62" s="126">
        <v>0</v>
      </c>
      <c r="L62" s="126">
        <v>2375.96225</v>
      </c>
      <c r="M62" s="126">
        <v>3717.7696000000001</v>
      </c>
      <c r="N62" s="126">
        <v>1006.67893</v>
      </c>
      <c r="O62" s="126">
        <v>1006.67893</v>
      </c>
      <c r="P62" s="126">
        <v>0</v>
      </c>
      <c r="Q62" s="126">
        <v>0</v>
      </c>
      <c r="R62" s="126">
        <v>1006.67893</v>
      </c>
      <c r="S62" s="126">
        <v>3425.8386999999998</v>
      </c>
      <c r="T62" s="126">
        <v>3425.8386999999998</v>
      </c>
      <c r="U62" s="126">
        <v>0</v>
      </c>
      <c r="V62" s="126">
        <v>0</v>
      </c>
      <c r="W62" s="126">
        <v>3425.8386999999998</v>
      </c>
      <c r="X62" s="126">
        <v>4432.5176300000003</v>
      </c>
      <c r="Y62" s="129"/>
      <c r="Z62" s="129"/>
      <c r="AA62" s="129"/>
      <c r="AC62"/>
      <c r="AD62" s="130"/>
      <c r="AE62" s="130"/>
      <c r="AF62" s="130"/>
      <c r="AG62" s="130"/>
    </row>
    <row r="63" spans="1:33" ht="12.4" customHeight="1">
      <c r="A63" s="13" t="s">
        <v>342</v>
      </c>
      <c r="B63" s="125">
        <v>47080</v>
      </c>
      <c r="C63" s="126">
        <v>0</v>
      </c>
      <c r="D63" s="126">
        <v>0</v>
      </c>
      <c r="E63" s="126">
        <v>0</v>
      </c>
      <c r="F63" s="126">
        <v>0</v>
      </c>
      <c r="G63" s="126">
        <v>0</v>
      </c>
      <c r="H63" s="126">
        <v>0</v>
      </c>
      <c r="I63" s="126">
        <v>0</v>
      </c>
      <c r="J63" s="126">
        <v>0</v>
      </c>
      <c r="K63" s="126">
        <v>3049.1210000000001</v>
      </c>
      <c r="L63" s="126">
        <v>3049.1210000000001</v>
      </c>
      <c r="M63" s="126">
        <v>3049.1210000000001</v>
      </c>
      <c r="N63" s="126">
        <v>0</v>
      </c>
      <c r="O63" s="126">
        <v>0</v>
      </c>
      <c r="P63" s="126">
        <v>0</v>
      </c>
      <c r="Q63" s="126">
        <v>0</v>
      </c>
      <c r="R63" s="126">
        <v>0</v>
      </c>
      <c r="S63" s="126">
        <v>0</v>
      </c>
      <c r="T63" s="126">
        <v>0</v>
      </c>
      <c r="U63" s="126">
        <v>0</v>
      </c>
      <c r="V63" s="126">
        <v>2829.8514799999998</v>
      </c>
      <c r="W63" s="126">
        <v>2829.8514799999998</v>
      </c>
      <c r="X63" s="126">
        <v>2829.8514799999998</v>
      </c>
      <c r="Y63" s="129"/>
      <c r="Z63" s="129"/>
      <c r="AA63" s="129"/>
      <c r="AC63"/>
      <c r="AD63" s="130"/>
      <c r="AE63" s="130"/>
      <c r="AF63" s="130"/>
      <c r="AG63" s="130"/>
    </row>
    <row r="64" spans="1:33">
      <c r="A64" s="13" t="s">
        <v>343</v>
      </c>
      <c r="B64" s="125">
        <v>47079</v>
      </c>
      <c r="C64" s="126">
        <v>0</v>
      </c>
      <c r="D64" s="126">
        <v>0</v>
      </c>
      <c r="E64" s="126">
        <v>0</v>
      </c>
      <c r="F64" s="126">
        <v>0</v>
      </c>
      <c r="G64" s="126">
        <v>0</v>
      </c>
      <c r="H64" s="126">
        <v>0</v>
      </c>
      <c r="I64" s="126">
        <v>0</v>
      </c>
      <c r="J64" s="126">
        <v>0</v>
      </c>
      <c r="K64" s="126">
        <v>0</v>
      </c>
      <c r="L64" s="126">
        <v>0</v>
      </c>
      <c r="M64" s="126">
        <v>0</v>
      </c>
      <c r="N64" s="126">
        <v>0</v>
      </c>
      <c r="O64" s="126">
        <v>0</v>
      </c>
      <c r="P64" s="126">
        <v>0</v>
      </c>
      <c r="Q64" s="126">
        <v>0</v>
      </c>
      <c r="R64" s="126">
        <v>0</v>
      </c>
      <c r="S64" s="126">
        <v>0</v>
      </c>
      <c r="T64" s="126">
        <v>0</v>
      </c>
      <c r="U64" s="126">
        <v>0</v>
      </c>
      <c r="V64" s="126">
        <v>1200</v>
      </c>
      <c r="W64" s="126">
        <v>1200</v>
      </c>
      <c r="X64" s="126">
        <v>1200</v>
      </c>
      <c r="Y64" s="129"/>
      <c r="Z64" s="129"/>
      <c r="AA64" s="129"/>
      <c r="AC64"/>
      <c r="AD64" s="130"/>
      <c r="AE64" s="130"/>
      <c r="AF64" s="130"/>
      <c r="AG64" s="130"/>
    </row>
    <row r="65" spans="1:33">
      <c r="A65" s="13" t="s">
        <v>344</v>
      </c>
      <c r="B65" s="125">
        <v>47131</v>
      </c>
      <c r="C65" s="126">
        <v>3706.6112499999999</v>
      </c>
      <c r="D65" s="126">
        <v>0</v>
      </c>
      <c r="E65" s="126">
        <v>3706.6112499999999</v>
      </c>
      <c r="F65" s="126">
        <v>5448.4769999999999</v>
      </c>
      <c r="G65" s="126">
        <v>9155.0882500000007</v>
      </c>
      <c r="H65" s="126">
        <v>0</v>
      </c>
      <c r="I65" s="126">
        <v>0</v>
      </c>
      <c r="J65" s="126">
        <v>0</v>
      </c>
      <c r="K65" s="126">
        <v>9759.2028699999992</v>
      </c>
      <c r="L65" s="126">
        <v>9759.2028699999992</v>
      </c>
      <c r="M65" s="126">
        <v>18914.291120000002</v>
      </c>
      <c r="N65" s="126">
        <v>3842.4582300000002</v>
      </c>
      <c r="O65" s="126">
        <v>0</v>
      </c>
      <c r="P65" s="126">
        <v>3842.4582300000002</v>
      </c>
      <c r="Q65" s="126">
        <v>6008.3469999999998</v>
      </c>
      <c r="R65" s="126">
        <v>9850.8052299999999</v>
      </c>
      <c r="S65" s="126">
        <v>0</v>
      </c>
      <c r="T65" s="126">
        <v>0</v>
      </c>
      <c r="U65" s="126">
        <v>0</v>
      </c>
      <c r="V65" s="126">
        <v>11233.532999999999</v>
      </c>
      <c r="W65" s="126">
        <v>11233.532999999999</v>
      </c>
      <c r="X65" s="126">
        <v>21084.338230000001</v>
      </c>
      <c r="Y65" s="129"/>
      <c r="Z65" s="129"/>
      <c r="AA65" s="129"/>
      <c r="AC65"/>
      <c r="AD65" s="130"/>
      <c r="AE65" s="130"/>
      <c r="AF65" s="130"/>
      <c r="AG65" s="130"/>
    </row>
    <row r="66" spans="1:33">
      <c r="A66" s="13" t="s">
        <v>345</v>
      </c>
      <c r="B66" s="125">
        <v>47000</v>
      </c>
      <c r="C66" s="126">
        <v>0</v>
      </c>
      <c r="D66" s="126">
        <v>0</v>
      </c>
      <c r="E66" s="126">
        <v>0</v>
      </c>
      <c r="F66" s="126">
        <v>0</v>
      </c>
      <c r="G66" s="126">
        <v>0</v>
      </c>
      <c r="H66" s="126">
        <v>1315.7619999999999</v>
      </c>
      <c r="I66" s="126">
        <v>1315.7619999999999</v>
      </c>
      <c r="J66" s="126">
        <v>0</v>
      </c>
      <c r="K66" s="126">
        <v>2214.19776</v>
      </c>
      <c r="L66" s="126">
        <v>3529.9597600000002</v>
      </c>
      <c r="M66" s="126">
        <v>3529.9597600000002</v>
      </c>
      <c r="N66" s="126">
        <v>0</v>
      </c>
      <c r="O66" s="126">
        <v>0</v>
      </c>
      <c r="P66" s="126">
        <v>0</v>
      </c>
      <c r="Q66" s="126">
        <v>0</v>
      </c>
      <c r="R66" s="126">
        <v>0</v>
      </c>
      <c r="S66" s="126">
        <v>632.99199999999996</v>
      </c>
      <c r="T66" s="126">
        <v>632.99199999999996</v>
      </c>
      <c r="U66" s="126">
        <v>0</v>
      </c>
      <c r="V66" s="126">
        <v>6698.5645699999995</v>
      </c>
      <c r="W66" s="126">
        <v>7331.5565699999997</v>
      </c>
      <c r="X66" s="126">
        <v>7331.5565699999997</v>
      </c>
      <c r="Y66" s="129"/>
      <c r="Z66" s="129"/>
      <c r="AA66" s="129"/>
      <c r="AC66"/>
      <c r="AD66" s="130"/>
      <c r="AE66" s="130"/>
      <c r="AF66" s="130"/>
      <c r="AG66" s="130"/>
    </row>
    <row r="67" spans="1:33">
      <c r="A67" s="13" t="s">
        <v>346</v>
      </c>
      <c r="B67" s="125">
        <v>47086</v>
      </c>
      <c r="C67" s="131">
        <v>-8958.3036400000001</v>
      </c>
      <c r="D67" s="131">
        <v>-8958.3036400000001</v>
      </c>
      <c r="E67" s="126">
        <v>0</v>
      </c>
      <c r="F67" s="131">
        <v>-7980.9880000000003</v>
      </c>
      <c r="G67" s="131">
        <v>-16939.291639999999</v>
      </c>
      <c r="H67" s="126">
        <v>16530.471249999999</v>
      </c>
      <c r="I67" s="126">
        <v>16530.471249999999</v>
      </c>
      <c r="J67" s="126">
        <v>0</v>
      </c>
      <c r="K67" s="126">
        <v>0</v>
      </c>
      <c r="L67" s="126">
        <v>16530.471249999999</v>
      </c>
      <c r="M67" s="131">
        <v>-408.820390000001</v>
      </c>
      <c r="N67" s="131">
        <v>-6475</v>
      </c>
      <c r="O67" s="131">
        <v>-6475</v>
      </c>
      <c r="P67" s="126">
        <v>0</v>
      </c>
      <c r="Q67" s="126">
        <v>0</v>
      </c>
      <c r="R67" s="131">
        <v>-6475</v>
      </c>
      <c r="S67" s="126">
        <v>24305.18</v>
      </c>
      <c r="T67" s="126">
        <v>24305.18</v>
      </c>
      <c r="U67" s="126">
        <v>0</v>
      </c>
      <c r="V67" s="126">
        <v>0</v>
      </c>
      <c r="W67" s="126">
        <v>24305.18</v>
      </c>
      <c r="X67" s="126">
        <v>17830.18</v>
      </c>
      <c r="Y67" s="129"/>
      <c r="Z67" s="129"/>
      <c r="AA67" s="129"/>
      <c r="AC67"/>
      <c r="AD67" s="130"/>
      <c r="AE67" s="130"/>
      <c r="AF67" s="130"/>
      <c r="AG67" s="130"/>
    </row>
    <row r="68" spans="1:33">
      <c r="A68" s="13" t="s">
        <v>347</v>
      </c>
      <c r="B68" s="125">
        <v>47135</v>
      </c>
      <c r="C68" s="126">
        <v>1.56593</v>
      </c>
      <c r="D68" s="126">
        <v>1.56593</v>
      </c>
      <c r="E68" s="126">
        <v>0</v>
      </c>
      <c r="F68" s="126">
        <v>0</v>
      </c>
      <c r="G68" s="126">
        <v>1.56593</v>
      </c>
      <c r="H68" s="126">
        <v>0</v>
      </c>
      <c r="I68" s="126">
        <v>0</v>
      </c>
      <c r="J68" s="126">
        <v>0</v>
      </c>
      <c r="K68" s="126">
        <v>0</v>
      </c>
      <c r="L68" s="126">
        <v>0</v>
      </c>
      <c r="M68" s="126">
        <v>1.56593</v>
      </c>
      <c r="N68" s="126">
        <v>0</v>
      </c>
      <c r="O68" s="126">
        <v>0</v>
      </c>
      <c r="P68" s="126">
        <v>0</v>
      </c>
      <c r="Q68" s="126">
        <v>0</v>
      </c>
      <c r="R68" s="126">
        <v>0</v>
      </c>
      <c r="S68" s="126">
        <v>0</v>
      </c>
      <c r="T68" s="126">
        <v>0</v>
      </c>
      <c r="U68" s="126">
        <v>0</v>
      </c>
      <c r="V68" s="126">
        <v>10000</v>
      </c>
      <c r="W68" s="126">
        <v>10000</v>
      </c>
      <c r="X68" s="126">
        <v>10000</v>
      </c>
      <c r="Y68" s="129"/>
      <c r="Z68" s="129"/>
      <c r="AA68" s="129"/>
      <c r="AC68"/>
      <c r="AD68" s="130"/>
      <c r="AE68" s="130"/>
      <c r="AF68" s="130"/>
      <c r="AG68" s="130"/>
    </row>
    <row r="69" spans="1:33">
      <c r="A69" s="13" t="s">
        <v>348</v>
      </c>
      <c r="B69" s="125">
        <v>41320</v>
      </c>
      <c r="C69" s="126">
        <v>0</v>
      </c>
      <c r="D69" s="126">
        <v>0</v>
      </c>
      <c r="E69" s="126">
        <v>0</v>
      </c>
      <c r="F69" s="126">
        <v>0</v>
      </c>
      <c r="G69" s="126">
        <v>0</v>
      </c>
      <c r="H69" s="126">
        <v>0</v>
      </c>
      <c r="I69" s="126">
        <v>0</v>
      </c>
      <c r="J69" s="126">
        <v>0</v>
      </c>
      <c r="K69" s="126">
        <v>0</v>
      </c>
      <c r="L69" s="126">
        <v>0</v>
      </c>
      <c r="M69" s="126">
        <v>0</v>
      </c>
      <c r="N69" s="126">
        <v>0</v>
      </c>
      <c r="O69" s="126">
        <v>0</v>
      </c>
      <c r="P69" s="126">
        <v>0</v>
      </c>
      <c r="Q69" s="126">
        <v>0</v>
      </c>
      <c r="R69" s="126">
        <v>0</v>
      </c>
      <c r="S69" s="126">
        <v>0</v>
      </c>
      <c r="T69" s="126">
        <v>0</v>
      </c>
      <c r="U69" s="126">
        <v>0</v>
      </c>
      <c r="V69" s="126">
        <v>247.13200000000001</v>
      </c>
      <c r="W69" s="126">
        <v>247.13200000000001</v>
      </c>
      <c r="X69" s="126">
        <v>247.13200000000001</v>
      </c>
      <c r="Y69" s="129"/>
      <c r="Z69" s="129"/>
      <c r="AA69" s="129"/>
      <c r="AC69"/>
      <c r="AD69" s="130"/>
      <c r="AE69" s="130"/>
      <c r="AF69" s="130"/>
      <c r="AG69" s="130"/>
    </row>
    <row r="70" spans="1:33">
      <c r="A70" s="13" t="s">
        <v>349</v>
      </c>
      <c r="B70" s="125">
        <v>41305</v>
      </c>
      <c r="C70" s="126">
        <v>12986.786190000001</v>
      </c>
      <c r="D70" s="126">
        <v>0</v>
      </c>
      <c r="E70" s="126">
        <v>12986.786190000001</v>
      </c>
      <c r="F70" s="126">
        <v>5037.7060000000001</v>
      </c>
      <c r="G70" s="126">
        <v>18024.492190000001</v>
      </c>
      <c r="H70" s="126">
        <v>0</v>
      </c>
      <c r="I70" s="126">
        <v>0</v>
      </c>
      <c r="J70" s="126">
        <v>0</v>
      </c>
      <c r="K70" s="126">
        <v>2550</v>
      </c>
      <c r="L70" s="126">
        <v>2550</v>
      </c>
      <c r="M70" s="126">
        <v>20574.492190000001</v>
      </c>
      <c r="N70" s="126">
        <v>35781.485919999999</v>
      </c>
      <c r="O70" s="126">
        <v>0</v>
      </c>
      <c r="P70" s="126">
        <v>35781.485919999999</v>
      </c>
      <c r="Q70" s="126">
        <v>12025.833000000001</v>
      </c>
      <c r="R70" s="126">
        <v>47807.318919999998</v>
      </c>
      <c r="S70" s="126">
        <v>0</v>
      </c>
      <c r="T70" s="126">
        <v>0</v>
      </c>
      <c r="U70" s="126">
        <v>0</v>
      </c>
      <c r="V70" s="126">
        <v>3169.71</v>
      </c>
      <c r="W70" s="126">
        <v>3169.71</v>
      </c>
      <c r="X70" s="126">
        <v>50977.028919999997</v>
      </c>
      <c r="Y70" s="129"/>
      <c r="Z70" s="129"/>
      <c r="AA70" s="129"/>
      <c r="AC70"/>
      <c r="AD70" s="130"/>
      <c r="AE70" s="130"/>
      <c r="AF70" s="130"/>
      <c r="AG70" s="130"/>
    </row>
    <row r="71" spans="1:33">
      <c r="A71" s="13" t="s">
        <v>350</v>
      </c>
      <c r="B71" s="125">
        <v>41000</v>
      </c>
      <c r="C71" s="126">
        <v>0</v>
      </c>
      <c r="D71" s="126">
        <v>0</v>
      </c>
      <c r="E71" s="126">
        <v>0</v>
      </c>
      <c r="F71" s="126">
        <v>0</v>
      </c>
      <c r="G71" s="126">
        <v>0</v>
      </c>
      <c r="H71" s="126">
        <v>16260.34446</v>
      </c>
      <c r="I71" s="126">
        <v>16260.34446</v>
      </c>
      <c r="J71" s="126">
        <v>0</v>
      </c>
      <c r="K71" s="126">
        <v>16732.120770000001</v>
      </c>
      <c r="L71" s="126">
        <v>32992.465230000002</v>
      </c>
      <c r="M71" s="126">
        <v>32992.465230000002</v>
      </c>
      <c r="N71" s="126">
        <v>0</v>
      </c>
      <c r="O71" s="126">
        <v>0</v>
      </c>
      <c r="P71" s="126">
        <v>0</v>
      </c>
      <c r="Q71" s="126">
        <v>0</v>
      </c>
      <c r="R71" s="126">
        <v>0</v>
      </c>
      <c r="S71" s="126">
        <v>18476.837210000002</v>
      </c>
      <c r="T71" s="126">
        <v>18476.837210000002</v>
      </c>
      <c r="U71" s="126">
        <v>0</v>
      </c>
      <c r="V71" s="126">
        <v>11380.2099207831</v>
      </c>
      <c r="W71" s="126">
        <v>29857.047130783099</v>
      </c>
      <c r="X71" s="126">
        <v>29857.047130783099</v>
      </c>
      <c r="Y71" s="129"/>
      <c r="Z71" s="129"/>
      <c r="AA71" s="129"/>
      <c r="AC71"/>
      <c r="AD71" s="130"/>
      <c r="AE71" s="130"/>
      <c r="AF71" s="130"/>
      <c r="AG71" s="130"/>
    </row>
    <row r="72" spans="1:33">
      <c r="A72" s="13" t="s">
        <v>351</v>
      </c>
      <c r="B72" s="125">
        <v>41111</v>
      </c>
      <c r="C72" s="126">
        <v>0</v>
      </c>
      <c r="D72" s="126">
        <v>0</v>
      </c>
      <c r="E72" s="126">
        <v>0</v>
      </c>
      <c r="F72" s="126">
        <v>0</v>
      </c>
      <c r="G72" s="126">
        <v>0</v>
      </c>
      <c r="H72" s="126">
        <v>1535.71216</v>
      </c>
      <c r="I72" s="126">
        <v>1535.71216</v>
      </c>
      <c r="J72" s="126">
        <v>0</v>
      </c>
      <c r="K72" s="126">
        <v>0</v>
      </c>
      <c r="L72" s="126">
        <v>1535.71216</v>
      </c>
      <c r="M72" s="126">
        <v>1535.71216</v>
      </c>
      <c r="N72" s="126">
        <v>0</v>
      </c>
      <c r="O72" s="126">
        <v>0</v>
      </c>
      <c r="P72" s="126">
        <v>0</v>
      </c>
      <c r="Q72" s="126">
        <v>0</v>
      </c>
      <c r="R72" s="126">
        <v>0</v>
      </c>
      <c r="S72" s="131">
        <v>-27.192070000000001</v>
      </c>
      <c r="T72" s="131">
        <v>-27.192070000000001</v>
      </c>
      <c r="U72" s="126">
        <v>0</v>
      </c>
      <c r="V72" s="126">
        <v>0</v>
      </c>
      <c r="W72" s="131">
        <v>-27.192070000000001</v>
      </c>
      <c r="X72" s="131">
        <v>-27.192070000000001</v>
      </c>
      <c r="Y72" s="129"/>
      <c r="Z72" s="129"/>
      <c r="AA72" s="129"/>
      <c r="AC72"/>
      <c r="AD72" s="130"/>
      <c r="AE72" s="130"/>
      <c r="AF72" s="130"/>
      <c r="AG72" s="130"/>
    </row>
    <row r="73" spans="1:33">
      <c r="A73" s="13" t="s">
        <v>352</v>
      </c>
      <c r="B73" s="125">
        <v>41122</v>
      </c>
      <c r="C73" s="126">
        <v>48000</v>
      </c>
      <c r="D73" s="126">
        <v>48000</v>
      </c>
      <c r="E73" s="126">
        <v>0</v>
      </c>
      <c r="F73" s="126">
        <v>0</v>
      </c>
      <c r="G73" s="126">
        <v>48000</v>
      </c>
      <c r="H73" s="126">
        <v>416045.10437040002</v>
      </c>
      <c r="I73" s="126">
        <v>416045.10437040002</v>
      </c>
      <c r="J73" s="126">
        <v>0</v>
      </c>
      <c r="K73" s="126">
        <v>13172.238090000001</v>
      </c>
      <c r="L73" s="126">
        <v>429217.34246040002</v>
      </c>
      <c r="M73" s="126">
        <v>477217.34246040002</v>
      </c>
      <c r="N73" s="126">
        <v>48000</v>
      </c>
      <c r="O73" s="126">
        <v>48000</v>
      </c>
      <c r="P73" s="126">
        <v>0</v>
      </c>
      <c r="Q73" s="126">
        <v>0</v>
      </c>
      <c r="R73" s="126">
        <v>48000</v>
      </c>
      <c r="S73" s="126">
        <v>410659.98574999999</v>
      </c>
      <c r="T73" s="126">
        <v>410659.98574999999</v>
      </c>
      <c r="U73" s="126">
        <v>0</v>
      </c>
      <c r="V73" s="126">
        <v>2078.6723999999999</v>
      </c>
      <c r="W73" s="126">
        <v>412738.65814999997</v>
      </c>
      <c r="X73" s="126">
        <v>460738.65814999997</v>
      </c>
      <c r="Y73" s="129"/>
      <c r="Z73" s="129"/>
      <c r="AA73" s="129"/>
      <c r="AC73"/>
      <c r="AD73" s="130"/>
      <c r="AE73" s="130"/>
      <c r="AF73" s="130"/>
      <c r="AG73" s="130"/>
    </row>
    <row r="74" spans="1:33">
      <c r="A74" s="13" t="s">
        <v>353</v>
      </c>
      <c r="B74" s="125">
        <v>41112</v>
      </c>
      <c r="C74" s="126">
        <v>0</v>
      </c>
      <c r="D74" s="126">
        <v>0</v>
      </c>
      <c r="E74" s="126">
        <v>0</v>
      </c>
      <c r="F74" s="126">
        <v>0</v>
      </c>
      <c r="G74" s="126">
        <v>0</v>
      </c>
      <c r="H74" s="126">
        <v>400</v>
      </c>
      <c r="I74" s="126">
        <v>400</v>
      </c>
      <c r="J74" s="126">
        <v>0</v>
      </c>
      <c r="K74" s="126">
        <v>0</v>
      </c>
      <c r="L74" s="126">
        <v>400</v>
      </c>
      <c r="M74" s="126">
        <v>400</v>
      </c>
      <c r="N74" s="126">
        <v>0</v>
      </c>
      <c r="O74" s="126">
        <v>0</v>
      </c>
      <c r="P74" s="126">
        <v>0</v>
      </c>
      <c r="Q74" s="126">
        <v>0</v>
      </c>
      <c r="R74" s="126">
        <v>0</v>
      </c>
      <c r="S74" s="126">
        <v>0</v>
      </c>
      <c r="T74" s="126">
        <v>0</v>
      </c>
      <c r="U74" s="126">
        <v>0</v>
      </c>
      <c r="V74" s="126">
        <v>0</v>
      </c>
      <c r="W74" s="126">
        <v>0</v>
      </c>
      <c r="X74" s="126">
        <v>0</v>
      </c>
      <c r="Y74" s="129"/>
      <c r="Z74" s="129"/>
      <c r="AA74" s="129"/>
      <c r="AC74"/>
      <c r="AD74" s="130"/>
      <c r="AE74" s="130"/>
      <c r="AF74" s="130"/>
      <c r="AG74" s="130"/>
    </row>
    <row r="75" spans="1:33">
      <c r="A75" s="13" t="s">
        <v>354</v>
      </c>
      <c r="B75" s="125">
        <v>41310</v>
      </c>
      <c r="C75" s="126">
        <v>0</v>
      </c>
      <c r="D75" s="126">
        <v>0</v>
      </c>
      <c r="E75" s="126">
        <v>0</v>
      </c>
      <c r="F75" s="126">
        <v>47303.065000000002</v>
      </c>
      <c r="G75" s="126">
        <v>47303.065000000002</v>
      </c>
      <c r="H75" s="126">
        <v>0</v>
      </c>
      <c r="I75" s="126">
        <v>0</v>
      </c>
      <c r="J75" s="126">
        <v>0</v>
      </c>
      <c r="K75" s="126">
        <v>3507.9389999999999</v>
      </c>
      <c r="L75" s="126">
        <v>3507.9389999999999</v>
      </c>
      <c r="M75" s="126">
        <v>50811.004000000001</v>
      </c>
      <c r="N75" s="126">
        <v>0</v>
      </c>
      <c r="O75" s="126">
        <v>0</v>
      </c>
      <c r="P75" s="126">
        <v>0</v>
      </c>
      <c r="Q75" s="126">
        <v>34891.275999999998</v>
      </c>
      <c r="R75" s="126">
        <v>34891.275999999998</v>
      </c>
      <c r="S75" s="126">
        <v>0</v>
      </c>
      <c r="T75" s="126">
        <v>0</v>
      </c>
      <c r="U75" s="126">
        <v>0</v>
      </c>
      <c r="V75" s="126">
        <v>1824.5619999999999</v>
      </c>
      <c r="W75" s="126">
        <v>1824.5619999999999</v>
      </c>
      <c r="X75" s="126">
        <v>36715.838000000003</v>
      </c>
      <c r="Y75" s="129"/>
      <c r="Z75" s="129"/>
      <c r="AA75" s="129"/>
      <c r="AC75"/>
      <c r="AD75" s="130"/>
      <c r="AE75" s="130"/>
      <c r="AF75" s="130"/>
      <c r="AG75" s="130"/>
    </row>
    <row r="76" spans="1:33">
      <c r="A76" s="13" t="s">
        <v>355</v>
      </c>
      <c r="B76" s="125">
        <v>41148</v>
      </c>
      <c r="C76" s="126">
        <v>0</v>
      </c>
      <c r="D76" s="126">
        <v>0</v>
      </c>
      <c r="E76" s="126">
        <v>0</v>
      </c>
      <c r="F76" s="126">
        <v>0</v>
      </c>
      <c r="G76" s="126">
        <v>0</v>
      </c>
      <c r="H76" s="126">
        <v>151621.58627699999</v>
      </c>
      <c r="I76" s="126">
        <v>151621.58627699999</v>
      </c>
      <c r="J76" s="126">
        <v>0</v>
      </c>
      <c r="K76" s="126">
        <v>2800</v>
      </c>
      <c r="L76" s="126">
        <v>154421.58627699999</v>
      </c>
      <c r="M76" s="126">
        <v>154421.58627699999</v>
      </c>
      <c r="N76" s="126">
        <v>0</v>
      </c>
      <c r="O76" s="126">
        <v>0</v>
      </c>
      <c r="P76" s="126">
        <v>0</v>
      </c>
      <c r="Q76" s="126">
        <v>0</v>
      </c>
      <c r="R76" s="126">
        <v>0</v>
      </c>
      <c r="S76" s="126">
        <v>84465.823019999996</v>
      </c>
      <c r="T76" s="126">
        <v>84465.823019999996</v>
      </c>
      <c r="U76" s="126">
        <v>0</v>
      </c>
      <c r="V76" s="126">
        <v>4110</v>
      </c>
      <c r="W76" s="126">
        <v>88575.823019999996</v>
      </c>
      <c r="X76" s="126">
        <v>88575.823019999996</v>
      </c>
      <c r="Y76" s="129"/>
      <c r="Z76" s="129"/>
      <c r="AA76" s="129"/>
      <c r="AC76"/>
      <c r="AD76" s="130"/>
      <c r="AE76" s="130"/>
      <c r="AF76" s="130"/>
      <c r="AG76" s="130"/>
    </row>
    <row r="77" spans="1:33">
      <c r="A77" s="13" t="s">
        <v>356</v>
      </c>
      <c r="B77" s="125">
        <v>41149</v>
      </c>
      <c r="C77" s="126">
        <v>9000</v>
      </c>
      <c r="D77" s="126">
        <v>9000</v>
      </c>
      <c r="E77" s="126">
        <v>0</v>
      </c>
      <c r="F77" s="126">
        <v>0</v>
      </c>
      <c r="G77" s="126">
        <v>9000</v>
      </c>
      <c r="H77" s="126">
        <v>0</v>
      </c>
      <c r="I77" s="126">
        <v>0</v>
      </c>
      <c r="J77" s="126">
        <v>0</v>
      </c>
      <c r="K77" s="126">
        <v>0</v>
      </c>
      <c r="L77" s="126">
        <v>0</v>
      </c>
      <c r="M77" s="126">
        <v>9000</v>
      </c>
      <c r="N77" s="126">
        <v>4500</v>
      </c>
      <c r="O77" s="126">
        <v>4500</v>
      </c>
      <c r="P77" s="126">
        <v>0</v>
      </c>
      <c r="Q77" s="126">
        <v>0</v>
      </c>
      <c r="R77" s="126">
        <v>4500</v>
      </c>
      <c r="S77" s="126">
        <v>0</v>
      </c>
      <c r="T77" s="126">
        <v>0</v>
      </c>
      <c r="U77" s="126">
        <v>0</v>
      </c>
      <c r="V77" s="126">
        <v>0</v>
      </c>
      <c r="W77" s="126">
        <v>0</v>
      </c>
      <c r="X77" s="126">
        <v>4500</v>
      </c>
      <c r="Y77" s="129"/>
      <c r="Z77" s="129"/>
      <c r="AA77" s="129"/>
      <c r="AC77"/>
      <c r="AD77" s="130"/>
      <c r="AE77" s="130"/>
      <c r="AF77" s="130"/>
      <c r="AG77" s="130"/>
    </row>
    <row r="78" spans="1:33">
      <c r="A78" s="13" t="s">
        <v>357</v>
      </c>
      <c r="B78" s="125">
        <v>41114</v>
      </c>
      <c r="C78" s="126">
        <v>55000</v>
      </c>
      <c r="D78" s="126">
        <v>55000</v>
      </c>
      <c r="E78" s="126">
        <v>0</v>
      </c>
      <c r="F78" s="126">
        <v>0</v>
      </c>
      <c r="G78" s="126">
        <v>55000</v>
      </c>
      <c r="H78" s="126">
        <v>80790.684500000003</v>
      </c>
      <c r="I78" s="126">
        <v>80790.684500000003</v>
      </c>
      <c r="J78" s="126">
        <v>0</v>
      </c>
      <c r="K78" s="126">
        <v>10489.106540000001</v>
      </c>
      <c r="L78" s="126">
        <v>91279.791039999996</v>
      </c>
      <c r="M78" s="126">
        <v>146279.79104000001</v>
      </c>
      <c r="N78" s="126">
        <v>55000</v>
      </c>
      <c r="O78" s="126">
        <v>55000</v>
      </c>
      <c r="P78" s="126">
        <v>0</v>
      </c>
      <c r="Q78" s="126">
        <v>0</v>
      </c>
      <c r="R78" s="126">
        <v>55000</v>
      </c>
      <c r="S78" s="126">
        <v>59727.630620000004</v>
      </c>
      <c r="T78" s="126">
        <v>59727.630620000004</v>
      </c>
      <c r="U78" s="126">
        <v>0</v>
      </c>
      <c r="V78" s="126">
        <v>47926.084750000002</v>
      </c>
      <c r="W78" s="126">
        <v>107653.71537000001</v>
      </c>
      <c r="X78" s="126">
        <v>162653.71536999999</v>
      </c>
      <c r="Y78" s="129"/>
      <c r="Z78" s="129"/>
      <c r="AA78" s="129"/>
      <c r="AC78"/>
      <c r="AD78" s="130"/>
      <c r="AE78" s="130"/>
      <c r="AF78" s="130"/>
      <c r="AG78" s="130"/>
    </row>
    <row r="79" spans="1:33">
      <c r="A79" s="13" t="s">
        <v>358</v>
      </c>
      <c r="B79" s="125">
        <v>41314</v>
      </c>
      <c r="C79" s="126">
        <v>0</v>
      </c>
      <c r="D79" s="126">
        <v>0</v>
      </c>
      <c r="E79" s="126">
        <v>0</v>
      </c>
      <c r="F79" s="126">
        <v>0</v>
      </c>
      <c r="G79" s="126">
        <v>0</v>
      </c>
      <c r="H79" s="126">
        <v>1764.17111</v>
      </c>
      <c r="I79" s="126">
        <v>1764.17111</v>
      </c>
      <c r="J79" s="126">
        <v>0</v>
      </c>
      <c r="K79" s="126">
        <v>193.15090000000001</v>
      </c>
      <c r="L79" s="126">
        <v>1957.3220100000001</v>
      </c>
      <c r="M79" s="126">
        <v>1957.3220100000001</v>
      </c>
      <c r="N79" s="126">
        <v>0</v>
      </c>
      <c r="O79" s="126">
        <v>0</v>
      </c>
      <c r="P79" s="126">
        <v>0</v>
      </c>
      <c r="Q79" s="126">
        <v>0</v>
      </c>
      <c r="R79" s="126">
        <v>0</v>
      </c>
      <c r="S79" s="126">
        <v>1259.1005500000001</v>
      </c>
      <c r="T79" s="126">
        <v>1259.1005500000001</v>
      </c>
      <c r="U79" s="126">
        <v>0</v>
      </c>
      <c r="V79" s="126">
        <v>110.16</v>
      </c>
      <c r="W79" s="126">
        <v>1369.26055</v>
      </c>
      <c r="X79" s="126">
        <v>1369.26055</v>
      </c>
      <c r="Y79" s="129"/>
      <c r="Z79" s="129"/>
      <c r="AA79" s="129"/>
      <c r="AC79"/>
      <c r="AD79" s="130"/>
      <c r="AE79" s="130"/>
      <c r="AF79" s="130"/>
      <c r="AG79" s="130"/>
    </row>
    <row r="80" spans="1:33">
      <c r="A80" s="13" t="s">
        <v>359</v>
      </c>
      <c r="B80" s="125">
        <v>41304</v>
      </c>
      <c r="C80" s="126">
        <v>7004.3828039999999</v>
      </c>
      <c r="D80" s="126">
        <v>7004.3828039999999</v>
      </c>
      <c r="E80" s="126">
        <v>0</v>
      </c>
      <c r="F80" s="126">
        <v>0</v>
      </c>
      <c r="G80" s="126">
        <v>7004.3828039999999</v>
      </c>
      <c r="H80" s="126">
        <v>2779.8019800000002</v>
      </c>
      <c r="I80" s="126">
        <v>2779.8019800000002</v>
      </c>
      <c r="J80" s="126">
        <v>0</v>
      </c>
      <c r="K80" s="126">
        <v>0</v>
      </c>
      <c r="L80" s="126">
        <v>2779.8019800000002</v>
      </c>
      <c r="M80" s="126">
        <v>9784.1847839999991</v>
      </c>
      <c r="N80" s="126">
        <v>7311.3383279999998</v>
      </c>
      <c r="O80" s="126">
        <v>7311.3383279999998</v>
      </c>
      <c r="P80" s="126">
        <v>0</v>
      </c>
      <c r="Q80" s="126">
        <v>0</v>
      </c>
      <c r="R80" s="126">
        <v>7311.3383279999998</v>
      </c>
      <c r="S80" s="126">
        <v>2494.9087</v>
      </c>
      <c r="T80" s="126">
        <v>2494.9087</v>
      </c>
      <c r="U80" s="126">
        <v>0</v>
      </c>
      <c r="V80" s="126">
        <v>0</v>
      </c>
      <c r="W80" s="126">
        <v>2494.9087</v>
      </c>
      <c r="X80" s="126">
        <v>9806.2470279999998</v>
      </c>
      <c r="Y80" s="129"/>
      <c r="Z80" s="129"/>
      <c r="AA80" s="129"/>
      <c r="AC80"/>
      <c r="AD80" s="130"/>
      <c r="AE80" s="130"/>
      <c r="AF80" s="130"/>
      <c r="AG80" s="130"/>
    </row>
    <row r="81" spans="1:33">
      <c r="A81" s="13" t="s">
        <v>360</v>
      </c>
      <c r="B81" s="125">
        <v>41146</v>
      </c>
      <c r="C81" s="126">
        <v>12500</v>
      </c>
      <c r="D81" s="126">
        <v>12500</v>
      </c>
      <c r="E81" s="126">
        <v>0</v>
      </c>
      <c r="F81" s="126">
        <v>0</v>
      </c>
      <c r="G81" s="126">
        <v>12500</v>
      </c>
      <c r="H81" s="126">
        <v>9607.9210000000003</v>
      </c>
      <c r="I81" s="126">
        <v>9607.9210000000003</v>
      </c>
      <c r="J81" s="126">
        <v>0</v>
      </c>
      <c r="K81" s="126">
        <v>3788.04</v>
      </c>
      <c r="L81" s="126">
        <v>13395.960999999999</v>
      </c>
      <c r="M81" s="126">
        <v>25895.960999999999</v>
      </c>
      <c r="N81" s="126">
        <v>12500</v>
      </c>
      <c r="O81" s="126">
        <v>12500</v>
      </c>
      <c r="P81" s="126">
        <v>0</v>
      </c>
      <c r="Q81" s="126">
        <v>0</v>
      </c>
      <c r="R81" s="126">
        <v>12500</v>
      </c>
      <c r="S81" s="126">
        <v>1750</v>
      </c>
      <c r="T81" s="126">
        <v>1750</v>
      </c>
      <c r="U81" s="126">
        <v>0</v>
      </c>
      <c r="V81" s="126">
        <v>5155.7670799999996</v>
      </c>
      <c r="W81" s="126">
        <v>6905.7670799999996</v>
      </c>
      <c r="X81" s="126">
        <v>19405.767080000001</v>
      </c>
      <c r="Y81" s="129"/>
      <c r="Z81" s="129"/>
      <c r="AA81" s="129"/>
      <c r="AC81"/>
      <c r="AD81" s="130"/>
      <c r="AE81" s="130"/>
      <c r="AF81" s="130"/>
      <c r="AG81" s="130"/>
    </row>
    <row r="82" spans="1:33">
      <c r="A82" s="13" t="s">
        <v>361</v>
      </c>
      <c r="B82" s="125">
        <v>41116</v>
      </c>
      <c r="C82" s="126">
        <v>0</v>
      </c>
      <c r="D82" s="126">
        <v>0</v>
      </c>
      <c r="E82" s="126">
        <v>0</v>
      </c>
      <c r="F82" s="126">
        <v>3300</v>
      </c>
      <c r="G82" s="126">
        <v>3300</v>
      </c>
      <c r="H82" s="126">
        <v>1759</v>
      </c>
      <c r="I82" s="126">
        <v>1759</v>
      </c>
      <c r="J82" s="126">
        <v>0</v>
      </c>
      <c r="K82" s="126">
        <v>4127.023639</v>
      </c>
      <c r="L82" s="126">
        <v>5886.023639</v>
      </c>
      <c r="M82" s="126">
        <v>9186.0236389999991</v>
      </c>
      <c r="N82" s="126">
        <v>0</v>
      </c>
      <c r="O82" s="126">
        <v>0</v>
      </c>
      <c r="P82" s="126">
        <v>0</v>
      </c>
      <c r="Q82" s="126">
        <v>3300</v>
      </c>
      <c r="R82" s="126">
        <v>3300</v>
      </c>
      <c r="S82" s="126">
        <v>2706.8969999999999</v>
      </c>
      <c r="T82" s="126">
        <v>2706.8969999999999</v>
      </c>
      <c r="U82" s="126">
        <v>0</v>
      </c>
      <c r="V82" s="126">
        <v>1175.79394</v>
      </c>
      <c r="W82" s="126">
        <v>3882.69094</v>
      </c>
      <c r="X82" s="126">
        <v>7182.6909400000004</v>
      </c>
      <c r="Y82" s="129"/>
      <c r="Z82" s="129"/>
      <c r="AA82" s="129"/>
      <c r="AC82"/>
      <c r="AD82" s="130"/>
      <c r="AE82" s="130"/>
      <c r="AF82" s="130"/>
      <c r="AG82" s="130"/>
    </row>
    <row r="83" spans="1:33">
      <c r="A83" s="13" t="s">
        <v>362</v>
      </c>
      <c r="B83" s="125">
        <v>41316</v>
      </c>
      <c r="C83" s="126">
        <v>0</v>
      </c>
      <c r="D83" s="126">
        <v>0</v>
      </c>
      <c r="E83" s="126">
        <v>0</v>
      </c>
      <c r="F83" s="126">
        <v>550.51700000000005</v>
      </c>
      <c r="G83" s="126">
        <v>550.51700000000005</v>
      </c>
      <c r="H83" s="126">
        <v>0</v>
      </c>
      <c r="I83" s="126">
        <v>0</v>
      </c>
      <c r="J83" s="126">
        <v>0</v>
      </c>
      <c r="K83" s="126">
        <v>0</v>
      </c>
      <c r="L83" s="126">
        <v>0</v>
      </c>
      <c r="M83" s="126">
        <v>550.51700000000005</v>
      </c>
      <c r="N83" s="126">
        <v>0</v>
      </c>
      <c r="O83" s="126">
        <v>0</v>
      </c>
      <c r="P83" s="126">
        <v>0</v>
      </c>
      <c r="Q83" s="126">
        <v>1517.0509999999999</v>
      </c>
      <c r="R83" s="126">
        <v>1517.0509999999999</v>
      </c>
      <c r="S83" s="126">
        <v>0</v>
      </c>
      <c r="T83" s="126">
        <v>0</v>
      </c>
      <c r="U83" s="126">
        <v>0</v>
      </c>
      <c r="V83" s="126">
        <v>0</v>
      </c>
      <c r="W83" s="126">
        <v>0</v>
      </c>
      <c r="X83" s="126">
        <v>1517.0509999999999</v>
      </c>
      <c r="Y83" s="129"/>
      <c r="Z83" s="129"/>
      <c r="AA83" s="129"/>
      <c r="AC83"/>
      <c r="AD83" s="130"/>
      <c r="AE83" s="130"/>
      <c r="AF83" s="130"/>
      <c r="AG83" s="130"/>
    </row>
    <row r="84" spans="1:33">
      <c r="A84" s="13" t="s">
        <v>363</v>
      </c>
      <c r="B84" s="125">
        <v>41313</v>
      </c>
      <c r="C84" s="126">
        <v>2200</v>
      </c>
      <c r="D84" s="126">
        <v>0</v>
      </c>
      <c r="E84" s="126">
        <v>2200</v>
      </c>
      <c r="F84" s="126">
        <v>0</v>
      </c>
      <c r="G84" s="126">
        <v>2200</v>
      </c>
      <c r="H84" s="126">
        <v>725.755</v>
      </c>
      <c r="I84" s="126">
        <v>725.755</v>
      </c>
      <c r="J84" s="126">
        <v>0</v>
      </c>
      <c r="K84" s="126">
        <v>1078.1778899999999</v>
      </c>
      <c r="L84" s="126">
        <v>1803.93289</v>
      </c>
      <c r="M84" s="126">
        <v>4003.93289</v>
      </c>
      <c r="N84" s="126">
        <v>2200</v>
      </c>
      <c r="O84" s="126">
        <v>0</v>
      </c>
      <c r="P84" s="126">
        <v>2200</v>
      </c>
      <c r="Q84" s="126">
        <v>0</v>
      </c>
      <c r="R84" s="126">
        <v>2200</v>
      </c>
      <c r="S84" s="126">
        <v>1603.164</v>
      </c>
      <c r="T84" s="126">
        <v>1603.164</v>
      </c>
      <c r="U84" s="126">
        <v>0</v>
      </c>
      <c r="V84" s="126">
        <v>1637.2339999999999</v>
      </c>
      <c r="W84" s="126">
        <v>3240.3980000000001</v>
      </c>
      <c r="X84" s="126">
        <v>5440.3980000000001</v>
      </c>
      <c r="Y84" s="129"/>
      <c r="Z84" s="129"/>
      <c r="AA84" s="129"/>
      <c r="AC84"/>
      <c r="AD84" s="130"/>
      <c r="AE84" s="130"/>
      <c r="AF84" s="130"/>
      <c r="AG84" s="130"/>
    </row>
    <row r="85" spans="1:33">
      <c r="A85" s="13" t="s">
        <v>364</v>
      </c>
      <c r="B85" s="125">
        <v>41120</v>
      </c>
      <c r="C85" s="126">
        <v>0</v>
      </c>
      <c r="D85" s="126">
        <v>0</v>
      </c>
      <c r="E85" s="126">
        <v>0</v>
      </c>
      <c r="F85" s="126">
        <v>0</v>
      </c>
      <c r="G85" s="126">
        <v>0</v>
      </c>
      <c r="H85" s="126">
        <v>1309.6880000000001</v>
      </c>
      <c r="I85" s="126">
        <v>1309.6880000000001</v>
      </c>
      <c r="J85" s="126">
        <v>0</v>
      </c>
      <c r="K85" s="126">
        <v>931.94448</v>
      </c>
      <c r="L85" s="126">
        <v>2241.6324800000002</v>
      </c>
      <c r="M85" s="126">
        <v>2241.6324800000002</v>
      </c>
      <c r="N85" s="126">
        <v>0</v>
      </c>
      <c r="O85" s="126">
        <v>0</v>
      </c>
      <c r="P85" s="126">
        <v>0</v>
      </c>
      <c r="Q85" s="126">
        <v>0</v>
      </c>
      <c r="R85" s="126">
        <v>0</v>
      </c>
      <c r="S85" s="126">
        <v>0</v>
      </c>
      <c r="T85" s="126">
        <v>0</v>
      </c>
      <c r="U85" s="126">
        <v>0</v>
      </c>
      <c r="V85" s="126">
        <v>465.08929999999998</v>
      </c>
      <c r="W85" s="126">
        <v>465.08929999999998</v>
      </c>
      <c r="X85" s="126">
        <v>465.08929999999998</v>
      </c>
      <c r="Y85" s="129"/>
      <c r="Z85" s="129"/>
      <c r="AA85" s="129"/>
      <c r="AC85"/>
      <c r="AD85" s="130"/>
      <c r="AE85" s="130"/>
      <c r="AF85" s="130"/>
      <c r="AG85" s="130"/>
    </row>
    <row r="86" spans="1:33">
      <c r="A86" s="13" t="s">
        <v>365</v>
      </c>
      <c r="B86" s="125">
        <v>41150</v>
      </c>
      <c r="C86" s="126">
        <v>0</v>
      </c>
      <c r="D86" s="126">
        <v>0</v>
      </c>
      <c r="E86" s="126">
        <v>0</v>
      </c>
      <c r="F86" s="126">
        <v>0</v>
      </c>
      <c r="G86" s="126">
        <v>0</v>
      </c>
      <c r="H86" s="126">
        <v>0</v>
      </c>
      <c r="I86" s="126">
        <v>0</v>
      </c>
      <c r="J86" s="126">
        <v>0</v>
      </c>
      <c r="K86" s="126">
        <v>100</v>
      </c>
      <c r="L86" s="126">
        <v>100</v>
      </c>
      <c r="M86" s="126">
        <v>100</v>
      </c>
      <c r="N86" s="126">
        <v>0</v>
      </c>
      <c r="O86" s="126">
        <v>0</v>
      </c>
      <c r="P86" s="126">
        <v>0</v>
      </c>
      <c r="Q86" s="126">
        <v>0</v>
      </c>
      <c r="R86" s="126">
        <v>0</v>
      </c>
      <c r="S86" s="126">
        <v>0</v>
      </c>
      <c r="T86" s="126">
        <v>0</v>
      </c>
      <c r="U86" s="126">
        <v>0</v>
      </c>
      <c r="V86" s="126">
        <v>250</v>
      </c>
      <c r="W86" s="126">
        <v>250</v>
      </c>
      <c r="X86" s="126">
        <v>250</v>
      </c>
      <c r="Y86" s="129"/>
      <c r="Z86" s="129"/>
      <c r="AA86" s="129"/>
      <c r="AC86"/>
      <c r="AD86" s="130"/>
      <c r="AE86" s="130"/>
      <c r="AF86" s="130"/>
      <c r="AG86" s="130"/>
    </row>
    <row r="87" spans="1:33">
      <c r="A87" s="13" t="s">
        <v>366</v>
      </c>
      <c r="B87" s="125">
        <v>41502</v>
      </c>
      <c r="C87" s="126">
        <v>0</v>
      </c>
      <c r="D87" s="126">
        <v>0</v>
      </c>
      <c r="E87" s="126">
        <v>0</v>
      </c>
      <c r="F87" s="126">
        <v>0</v>
      </c>
      <c r="G87" s="126">
        <v>0</v>
      </c>
      <c r="H87" s="126">
        <v>183124.23667000001</v>
      </c>
      <c r="I87" s="126">
        <v>183124.23667000001</v>
      </c>
      <c r="J87" s="126">
        <v>0</v>
      </c>
      <c r="K87" s="126">
        <v>6711.9583599999996</v>
      </c>
      <c r="L87" s="126">
        <v>189836.19503</v>
      </c>
      <c r="M87" s="126">
        <v>189836.19503</v>
      </c>
      <c r="N87" s="126">
        <v>0</v>
      </c>
      <c r="O87" s="126">
        <v>0</v>
      </c>
      <c r="P87" s="126">
        <v>0</v>
      </c>
      <c r="Q87" s="126">
        <v>0</v>
      </c>
      <c r="R87" s="126">
        <v>0</v>
      </c>
      <c r="S87" s="126">
        <v>59967.764260000004</v>
      </c>
      <c r="T87" s="126">
        <v>59967.764260000004</v>
      </c>
      <c r="U87" s="126">
        <v>0</v>
      </c>
      <c r="V87" s="126">
        <v>5731.2344999999996</v>
      </c>
      <c r="W87" s="126">
        <v>65698.998760000002</v>
      </c>
      <c r="X87" s="126">
        <v>65698.998760000002</v>
      </c>
      <c r="Y87" s="129"/>
      <c r="Z87" s="129"/>
      <c r="AA87" s="129"/>
      <c r="AC87"/>
      <c r="AD87" s="130"/>
      <c r="AE87" s="130"/>
      <c r="AF87" s="130"/>
      <c r="AG87" s="130"/>
    </row>
    <row r="88" spans="1:33">
      <c r="A88" s="13" t="s">
        <v>367</v>
      </c>
      <c r="B88" s="125">
        <v>41127</v>
      </c>
      <c r="C88" s="126">
        <v>20000</v>
      </c>
      <c r="D88" s="126">
        <v>20000</v>
      </c>
      <c r="E88" s="126">
        <v>0</v>
      </c>
      <c r="F88" s="126">
        <v>0</v>
      </c>
      <c r="G88" s="126">
        <v>20000</v>
      </c>
      <c r="H88" s="126">
        <v>152099</v>
      </c>
      <c r="I88" s="126">
        <v>152099</v>
      </c>
      <c r="J88" s="126">
        <v>0</v>
      </c>
      <c r="K88" s="126">
        <v>183.75399999999999</v>
      </c>
      <c r="L88" s="126">
        <v>152282.75399999999</v>
      </c>
      <c r="M88" s="126">
        <v>172282.75399999999</v>
      </c>
      <c r="N88" s="126">
        <v>25000</v>
      </c>
      <c r="O88" s="126">
        <v>25000</v>
      </c>
      <c r="P88" s="126">
        <v>0</v>
      </c>
      <c r="Q88" s="126">
        <v>0</v>
      </c>
      <c r="R88" s="126">
        <v>25000</v>
      </c>
      <c r="S88" s="126">
        <v>75196</v>
      </c>
      <c r="T88" s="126">
        <v>75196</v>
      </c>
      <c r="U88" s="126">
        <v>0</v>
      </c>
      <c r="V88" s="126">
        <v>0</v>
      </c>
      <c r="W88" s="126">
        <v>75196</v>
      </c>
      <c r="X88" s="126">
        <v>100196</v>
      </c>
      <c r="Y88" s="129"/>
      <c r="Z88" s="129"/>
      <c r="AA88" s="129"/>
      <c r="AC88"/>
      <c r="AD88" s="130"/>
      <c r="AE88" s="130"/>
      <c r="AF88" s="130"/>
      <c r="AG88" s="130"/>
    </row>
    <row r="89" spans="1:33">
      <c r="A89" s="13" t="s">
        <v>368</v>
      </c>
      <c r="B89" s="125">
        <v>41121</v>
      </c>
      <c r="C89" s="126">
        <v>35000</v>
      </c>
      <c r="D89" s="126">
        <v>35000</v>
      </c>
      <c r="E89" s="126">
        <v>0</v>
      </c>
      <c r="F89" s="126">
        <v>0</v>
      </c>
      <c r="G89" s="126">
        <v>35000</v>
      </c>
      <c r="H89" s="126">
        <v>37080.916109999998</v>
      </c>
      <c r="I89" s="126">
        <v>37080.916109999998</v>
      </c>
      <c r="J89" s="126">
        <v>0</v>
      </c>
      <c r="K89" s="126">
        <v>0</v>
      </c>
      <c r="L89" s="126">
        <v>37080.916109999998</v>
      </c>
      <c r="M89" s="126">
        <v>72080.916110000006</v>
      </c>
      <c r="N89" s="126">
        <v>35000</v>
      </c>
      <c r="O89" s="126">
        <v>35000</v>
      </c>
      <c r="P89" s="126">
        <v>0</v>
      </c>
      <c r="Q89" s="126">
        <v>0</v>
      </c>
      <c r="R89" s="126">
        <v>35000</v>
      </c>
      <c r="S89" s="126">
        <v>60953.411200000002</v>
      </c>
      <c r="T89" s="126">
        <v>60953.411200000002</v>
      </c>
      <c r="U89" s="126">
        <v>0</v>
      </c>
      <c r="V89" s="126">
        <v>0</v>
      </c>
      <c r="W89" s="126">
        <v>60953.411200000002</v>
      </c>
      <c r="X89" s="126">
        <v>95953.411200000002</v>
      </c>
      <c r="Y89" s="129"/>
      <c r="Z89" s="129"/>
      <c r="AA89" s="129"/>
      <c r="AC89"/>
      <c r="AD89" s="130"/>
      <c r="AE89" s="130"/>
      <c r="AF89" s="130"/>
      <c r="AG89" s="130"/>
    </row>
    <row r="90" spans="1:33">
      <c r="A90" s="13" t="s">
        <v>369</v>
      </c>
      <c r="B90" s="125">
        <v>41128</v>
      </c>
      <c r="C90" s="126">
        <v>0</v>
      </c>
      <c r="D90" s="126">
        <v>0</v>
      </c>
      <c r="E90" s="126">
        <v>0</v>
      </c>
      <c r="F90" s="126">
        <v>0</v>
      </c>
      <c r="G90" s="126">
        <v>0</v>
      </c>
      <c r="H90" s="126">
        <v>3517.64597</v>
      </c>
      <c r="I90" s="126">
        <v>3517.64597</v>
      </c>
      <c r="J90" s="126">
        <v>0</v>
      </c>
      <c r="K90" s="126">
        <v>1909.972</v>
      </c>
      <c r="L90" s="126">
        <v>5427.6179700000002</v>
      </c>
      <c r="M90" s="126">
        <v>5427.6179700000002</v>
      </c>
      <c r="N90" s="126">
        <v>0</v>
      </c>
      <c r="O90" s="126">
        <v>0</v>
      </c>
      <c r="P90" s="126">
        <v>0</v>
      </c>
      <c r="Q90" s="126">
        <v>0</v>
      </c>
      <c r="R90" s="126">
        <v>0</v>
      </c>
      <c r="S90" s="126">
        <v>904.56245999999999</v>
      </c>
      <c r="T90" s="126">
        <v>904.56245999999999</v>
      </c>
      <c r="U90" s="126">
        <v>0</v>
      </c>
      <c r="V90" s="126">
        <v>3659.9050321621598</v>
      </c>
      <c r="W90" s="126">
        <v>4564.4674921621599</v>
      </c>
      <c r="X90" s="126">
        <v>4564.4674921621599</v>
      </c>
      <c r="Y90" s="129"/>
      <c r="Z90" s="129"/>
      <c r="AA90" s="129"/>
      <c r="AC90"/>
      <c r="AD90" s="130"/>
      <c r="AE90" s="130"/>
      <c r="AF90" s="130"/>
      <c r="AG90" s="130"/>
    </row>
    <row r="91" spans="1:33">
      <c r="A91" s="13" t="s">
        <v>370</v>
      </c>
      <c r="B91" s="125">
        <v>41141</v>
      </c>
      <c r="C91" s="126">
        <v>0</v>
      </c>
      <c r="D91" s="126">
        <v>0</v>
      </c>
      <c r="E91" s="126">
        <v>0</v>
      </c>
      <c r="F91" s="126">
        <v>0</v>
      </c>
      <c r="G91" s="126">
        <v>0</v>
      </c>
      <c r="H91" s="126">
        <v>0</v>
      </c>
      <c r="I91" s="126">
        <v>0</v>
      </c>
      <c r="J91" s="126">
        <v>0</v>
      </c>
      <c r="K91" s="126">
        <v>0</v>
      </c>
      <c r="L91" s="126">
        <v>0</v>
      </c>
      <c r="M91" s="126">
        <v>0</v>
      </c>
      <c r="N91" s="126">
        <v>0</v>
      </c>
      <c r="O91" s="126">
        <v>0</v>
      </c>
      <c r="P91" s="126">
        <v>0</v>
      </c>
      <c r="Q91" s="126">
        <v>0</v>
      </c>
      <c r="R91" s="126">
        <v>0</v>
      </c>
      <c r="S91" s="126">
        <v>0</v>
      </c>
      <c r="T91" s="126">
        <v>0</v>
      </c>
      <c r="U91" s="126">
        <v>0</v>
      </c>
      <c r="V91" s="126">
        <v>4000</v>
      </c>
      <c r="W91" s="126">
        <v>4000</v>
      </c>
      <c r="X91" s="126">
        <v>4000</v>
      </c>
      <c r="Y91" s="129"/>
      <c r="Z91" s="129"/>
      <c r="AA91" s="129"/>
      <c r="AC91"/>
      <c r="AD91" s="130"/>
      <c r="AE91" s="130"/>
      <c r="AF91" s="130"/>
      <c r="AG91" s="130"/>
    </row>
    <row r="92" spans="1:33">
      <c r="A92" s="13" t="s">
        <v>371</v>
      </c>
      <c r="B92" s="125">
        <v>41311</v>
      </c>
      <c r="C92" s="126">
        <v>10680</v>
      </c>
      <c r="D92" s="126">
        <v>10680</v>
      </c>
      <c r="E92" s="126">
        <v>0</v>
      </c>
      <c r="F92" s="126">
        <v>0</v>
      </c>
      <c r="G92" s="126">
        <v>10680</v>
      </c>
      <c r="H92" s="126">
        <v>0</v>
      </c>
      <c r="I92" s="126">
        <v>0</v>
      </c>
      <c r="J92" s="126">
        <v>0</v>
      </c>
      <c r="K92" s="126">
        <v>4000</v>
      </c>
      <c r="L92" s="126">
        <v>4000</v>
      </c>
      <c r="M92" s="126">
        <v>14680</v>
      </c>
      <c r="N92" s="126">
        <v>0</v>
      </c>
      <c r="O92" s="126">
        <v>0</v>
      </c>
      <c r="P92" s="126">
        <v>0</v>
      </c>
      <c r="Q92" s="126">
        <v>0</v>
      </c>
      <c r="R92" s="126">
        <v>0</v>
      </c>
      <c r="S92" s="126">
        <v>0</v>
      </c>
      <c r="T92" s="126">
        <v>0</v>
      </c>
      <c r="U92" s="126">
        <v>0</v>
      </c>
      <c r="V92" s="126">
        <v>0</v>
      </c>
      <c r="W92" s="126">
        <v>0</v>
      </c>
      <c r="X92" s="126">
        <v>0</v>
      </c>
      <c r="Y92" s="129"/>
      <c r="Z92" s="129"/>
      <c r="AA92" s="129"/>
      <c r="AC92"/>
      <c r="AD92" s="130"/>
      <c r="AE92" s="130"/>
      <c r="AF92" s="130"/>
      <c r="AG92" s="130"/>
    </row>
    <row r="93" spans="1:33">
      <c r="A93" s="13" t="s">
        <v>372</v>
      </c>
      <c r="B93" s="125">
        <v>41119</v>
      </c>
      <c r="C93" s="126">
        <v>20000</v>
      </c>
      <c r="D93" s="126">
        <v>20000</v>
      </c>
      <c r="E93" s="126">
        <v>0</v>
      </c>
      <c r="F93" s="126">
        <v>0</v>
      </c>
      <c r="G93" s="126">
        <v>20000</v>
      </c>
      <c r="H93" s="126">
        <v>188622.45564</v>
      </c>
      <c r="I93" s="126">
        <v>188622.45564</v>
      </c>
      <c r="J93" s="126">
        <v>0</v>
      </c>
      <c r="K93" s="126">
        <v>1302.8409999999999</v>
      </c>
      <c r="L93" s="126">
        <v>189925.29663999999</v>
      </c>
      <c r="M93" s="126">
        <v>209925.29663999999</v>
      </c>
      <c r="N93" s="126">
        <v>20000</v>
      </c>
      <c r="O93" s="126">
        <v>20000</v>
      </c>
      <c r="P93" s="126">
        <v>0</v>
      </c>
      <c r="Q93" s="126">
        <v>0</v>
      </c>
      <c r="R93" s="126">
        <v>20000</v>
      </c>
      <c r="S93" s="126">
        <v>67554.511790000004</v>
      </c>
      <c r="T93" s="126">
        <v>67554.511790000004</v>
      </c>
      <c r="U93" s="126">
        <v>0</v>
      </c>
      <c r="V93" s="126">
        <v>2103.2865000000002</v>
      </c>
      <c r="W93" s="126">
        <v>69657.798290000006</v>
      </c>
      <c r="X93" s="126">
        <v>89657.798290000006</v>
      </c>
      <c r="Y93" s="129"/>
      <c r="Z93" s="129"/>
      <c r="AA93" s="129"/>
      <c r="AC93"/>
      <c r="AD93" s="130"/>
      <c r="AE93" s="130"/>
      <c r="AF93" s="130"/>
      <c r="AG93" s="130"/>
    </row>
    <row r="94" spans="1:33">
      <c r="A94" s="13" t="s">
        <v>373</v>
      </c>
      <c r="B94" s="125">
        <v>41130</v>
      </c>
      <c r="C94" s="126">
        <v>47563.214339999999</v>
      </c>
      <c r="D94" s="126">
        <v>47563.214339999999</v>
      </c>
      <c r="E94" s="126">
        <v>0</v>
      </c>
      <c r="F94" s="126">
        <v>0</v>
      </c>
      <c r="G94" s="126">
        <v>47563.214339999999</v>
      </c>
      <c r="H94" s="126">
        <v>8000</v>
      </c>
      <c r="I94" s="126">
        <v>8000</v>
      </c>
      <c r="J94" s="126">
        <v>0</v>
      </c>
      <c r="K94" s="126">
        <v>0</v>
      </c>
      <c r="L94" s="126">
        <v>8000</v>
      </c>
      <c r="M94" s="126">
        <v>55563.214339999999</v>
      </c>
      <c r="N94" s="126">
        <v>42986.417000000001</v>
      </c>
      <c r="O94" s="126">
        <v>42986.417000000001</v>
      </c>
      <c r="P94" s="126">
        <v>0</v>
      </c>
      <c r="Q94" s="126">
        <v>0</v>
      </c>
      <c r="R94" s="126">
        <v>42986.417000000001</v>
      </c>
      <c r="S94" s="126">
        <v>8000</v>
      </c>
      <c r="T94" s="126">
        <v>8000</v>
      </c>
      <c r="U94" s="126">
        <v>0</v>
      </c>
      <c r="V94" s="126">
        <v>0</v>
      </c>
      <c r="W94" s="126">
        <v>8000</v>
      </c>
      <c r="X94" s="126">
        <v>50986.417000000001</v>
      </c>
      <c r="Y94" s="129"/>
      <c r="Z94" s="129"/>
      <c r="AA94" s="129"/>
      <c r="AC94"/>
      <c r="AD94" s="130"/>
      <c r="AE94" s="130"/>
      <c r="AF94" s="130"/>
      <c r="AG94" s="130"/>
    </row>
    <row r="95" spans="1:33">
      <c r="A95" s="13" t="s">
        <v>374</v>
      </c>
      <c r="B95" s="125">
        <v>41134</v>
      </c>
      <c r="C95" s="126">
        <v>0</v>
      </c>
      <c r="D95" s="126">
        <v>0</v>
      </c>
      <c r="E95" s="126">
        <v>0</v>
      </c>
      <c r="F95" s="126">
        <v>0</v>
      </c>
      <c r="G95" s="126">
        <v>0</v>
      </c>
      <c r="H95" s="126">
        <v>2060.79396</v>
      </c>
      <c r="I95" s="126">
        <v>2060.79396</v>
      </c>
      <c r="J95" s="126">
        <v>0</v>
      </c>
      <c r="K95" s="126">
        <v>0</v>
      </c>
      <c r="L95" s="126">
        <v>2060.79396</v>
      </c>
      <c r="M95" s="126">
        <v>2060.79396</v>
      </c>
      <c r="N95" s="126">
        <v>0</v>
      </c>
      <c r="O95" s="126">
        <v>0</v>
      </c>
      <c r="P95" s="126">
        <v>0</v>
      </c>
      <c r="Q95" s="126">
        <v>0</v>
      </c>
      <c r="R95" s="126">
        <v>0</v>
      </c>
      <c r="S95" s="126">
        <v>164.93168</v>
      </c>
      <c r="T95" s="126">
        <v>164.93168</v>
      </c>
      <c r="U95" s="126">
        <v>0</v>
      </c>
      <c r="V95" s="126">
        <v>385</v>
      </c>
      <c r="W95" s="126">
        <v>549.93168000000003</v>
      </c>
      <c r="X95" s="126">
        <v>549.93168000000003</v>
      </c>
      <c r="Y95" s="129"/>
      <c r="Z95" s="129"/>
      <c r="AA95" s="129"/>
      <c r="AC95"/>
      <c r="AD95" s="130"/>
      <c r="AE95" s="130"/>
      <c r="AF95" s="130"/>
      <c r="AG95" s="130"/>
    </row>
    <row r="96" spans="1:33">
      <c r="A96" s="13" t="s">
        <v>375</v>
      </c>
      <c r="B96" s="125">
        <v>41401</v>
      </c>
      <c r="C96" s="126">
        <v>0</v>
      </c>
      <c r="D96" s="126">
        <v>0</v>
      </c>
      <c r="E96" s="126">
        <v>0</v>
      </c>
      <c r="F96" s="126">
        <v>0</v>
      </c>
      <c r="G96" s="126">
        <v>0</v>
      </c>
      <c r="H96" s="126">
        <v>0</v>
      </c>
      <c r="I96" s="126">
        <v>0</v>
      </c>
      <c r="J96" s="126">
        <v>0</v>
      </c>
      <c r="K96" s="126">
        <v>0</v>
      </c>
      <c r="L96" s="126">
        <v>0</v>
      </c>
      <c r="M96" s="126">
        <v>0</v>
      </c>
      <c r="N96" s="126">
        <v>0</v>
      </c>
      <c r="O96" s="126">
        <v>0</v>
      </c>
      <c r="P96" s="126">
        <v>0</v>
      </c>
      <c r="Q96" s="126">
        <v>0</v>
      </c>
      <c r="R96" s="126">
        <v>0</v>
      </c>
      <c r="S96" s="126">
        <v>0</v>
      </c>
      <c r="T96" s="126">
        <v>0</v>
      </c>
      <c r="U96" s="126">
        <v>0</v>
      </c>
      <c r="V96" s="126">
        <v>6883.66968</v>
      </c>
      <c r="W96" s="126">
        <v>6883.66968</v>
      </c>
      <c r="X96" s="126">
        <v>6883.66968</v>
      </c>
      <c r="Y96" s="129"/>
      <c r="Z96" s="129"/>
      <c r="AA96" s="129"/>
      <c r="AC96"/>
      <c r="AD96" s="130"/>
      <c r="AE96" s="130"/>
      <c r="AF96" s="130"/>
      <c r="AG96" s="130"/>
    </row>
    <row r="97" spans="1:36">
      <c r="A97" s="13" t="s">
        <v>376</v>
      </c>
      <c r="B97" s="125">
        <v>44000</v>
      </c>
      <c r="C97" s="126">
        <v>0</v>
      </c>
      <c r="D97" s="126">
        <v>0</v>
      </c>
      <c r="E97" s="126">
        <v>0</v>
      </c>
      <c r="F97" s="126">
        <v>0</v>
      </c>
      <c r="G97" s="126">
        <v>0</v>
      </c>
      <c r="H97" s="126">
        <v>11377.11226</v>
      </c>
      <c r="I97" s="126">
        <v>11377.11226</v>
      </c>
      <c r="J97" s="126">
        <v>0</v>
      </c>
      <c r="K97" s="126">
        <v>18354.490000000002</v>
      </c>
      <c r="L97" s="126">
        <v>29731.60226</v>
      </c>
      <c r="M97" s="126">
        <v>29731.60226</v>
      </c>
      <c r="N97" s="126">
        <v>0</v>
      </c>
      <c r="O97" s="126">
        <v>0</v>
      </c>
      <c r="P97" s="126">
        <v>0</v>
      </c>
      <c r="Q97" s="126">
        <v>0</v>
      </c>
      <c r="R97" s="126">
        <v>0</v>
      </c>
      <c r="S97" s="126">
        <v>5417.4976999999999</v>
      </c>
      <c r="T97" s="126">
        <v>5417.4976999999999</v>
      </c>
      <c r="U97" s="126">
        <v>0</v>
      </c>
      <c r="V97" s="131">
        <v>-235.68127999999999</v>
      </c>
      <c r="W97" s="126">
        <v>5181.8164200000001</v>
      </c>
      <c r="X97" s="126">
        <v>5181.8164200000001</v>
      </c>
      <c r="Y97" s="129"/>
      <c r="Z97" s="129"/>
      <c r="AA97" s="129"/>
      <c r="AC97"/>
      <c r="AD97" s="130"/>
      <c r="AE97" s="130"/>
      <c r="AF97" s="130"/>
      <c r="AG97" s="130"/>
    </row>
    <row r="98" spans="1:36">
      <c r="A98" s="13" t="s">
        <v>377</v>
      </c>
      <c r="B98" s="125">
        <v>41140</v>
      </c>
      <c r="C98" s="126">
        <v>40000</v>
      </c>
      <c r="D98" s="126">
        <v>40000</v>
      </c>
      <c r="E98" s="126">
        <v>0</v>
      </c>
      <c r="F98" s="126">
        <v>0</v>
      </c>
      <c r="G98" s="126">
        <v>40000</v>
      </c>
      <c r="H98" s="126">
        <v>487692.10690200003</v>
      </c>
      <c r="I98" s="126">
        <v>487692.10690200003</v>
      </c>
      <c r="J98" s="126">
        <v>0</v>
      </c>
      <c r="K98" s="126">
        <v>0</v>
      </c>
      <c r="L98" s="126">
        <v>487692.10690200003</v>
      </c>
      <c r="M98" s="126">
        <v>527692.10690200003</v>
      </c>
      <c r="N98" s="126">
        <v>40000</v>
      </c>
      <c r="O98" s="126">
        <v>40000</v>
      </c>
      <c r="P98" s="126">
        <v>0</v>
      </c>
      <c r="Q98" s="126">
        <v>0</v>
      </c>
      <c r="R98" s="126">
        <v>40000</v>
      </c>
      <c r="S98" s="126">
        <v>478030.99047000002</v>
      </c>
      <c r="T98" s="126">
        <v>478030.99047000002</v>
      </c>
      <c r="U98" s="126">
        <v>0</v>
      </c>
      <c r="V98" s="126">
        <v>0</v>
      </c>
      <c r="W98" s="126">
        <v>478030.99047000002</v>
      </c>
      <c r="X98" s="126">
        <v>518030.99047000002</v>
      </c>
      <c r="Y98" s="129"/>
      <c r="Z98" s="129"/>
      <c r="AA98" s="129"/>
      <c r="AC98"/>
      <c r="AD98" s="130"/>
      <c r="AE98" s="130"/>
      <c r="AF98" s="130"/>
      <c r="AG98" s="130"/>
    </row>
    <row r="99" spans="1:36">
      <c r="A99" s="13" t="s">
        <v>378</v>
      </c>
      <c r="B99" s="125">
        <v>41307</v>
      </c>
      <c r="C99" s="126">
        <v>0</v>
      </c>
      <c r="D99" s="126">
        <v>0</v>
      </c>
      <c r="E99" s="126">
        <v>0</v>
      </c>
      <c r="F99" s="126">
        <v>13003.946610000001</v>
      </c>
      <c r="G99" s="126">
        <v>13003.946610000001</v>
      </c>
      <c r="H99" s="126">
        <v>0</v>
      </c>
      <c r="I99" s="126">
        <v>0</v>
      </c>
      <c r="J99" s="126">
        <v>0</v>
      </c>
      <c r="K99" s="126">
        <v>0</v>
      </c>
      <c r="L99" s="126">
        <v>0</v>
      </c>
      <c r="M99" s="126">
        <v>13003.946610000001</v>
      </c>
      <c r="N99" s="126">
        <v>0</v>
      </c>
      <c r="O99" s="126">
        <v>0</v>
      </c>
      <c r="P99" s="126">
        <v>0</v>
      </c>
      <c r="Q99" s="126">
        <v>13261.395</v>
      </c>
      <c r="R99" s="126">
        <v>13261.395</v>
      </c>
      <c r="S99" s="126">
        <v>280</v>
      </c>
      <c r="T99" s="126">
        <v>280</v>
      </c>
      <c r="U99" s="126">
        <v>0</v>
      </c>
      <c r="V99" s="126">
        <v>0</v>
      </c>
      <c r="W99" s="126">
        <v>280</v>
      </c>
      <c r="X99" s="126">
        <v>13541.395</v>
      </c>
      <c r="Y99" s="129"/>
      <c r="Z99" s="129"/>
      <c r="AA99" s="129"/>
      <c r="AC99"/>
      <c r="AD99" s="130"/>
      <c r="AE99" s="130"/>
      <c r="AF99" s="130"/>
      <c r="AG99" s="130"/>
    </row>
    <row r="100" spans="1:36">
      <c r="A100" s="13" t="s">
        <v>379</v>
      </c>
      <c r="B100" s="125">
        <v>41143</v>
      </c>
      <c r="C100" s="126">
        <v>34500</v>
      </c>
      <c r="D100" s="126">
        <v>34500</v>
      </c>
      <c r="E100" s="126">
        <v>0</v>
      </c>
      <c r="F100" s="126">
        <v>0</v>
      </c>
      <c r="G100" s="126">
        <v>34500</v>
      </c>
      <c r="H100" s="126">
        <v>141336.95584000001</v>
      </c>
      <c r="I100" s="126">
        <v>141336.95584000001</v>
      </c>
      <c r="J100" s="126">
        <v>0</v>
      </c>
      <c r="K100" s="126">
        <v>8842.6344000000008</v>
      </c>
      <c r="L100" s="126">
        <v>150179.59023999999</v>
      </c>
      <c r="M100" s="126">
        <v>184679.59023999999</v>
      </c>
      <c r="N100" s="126">
        <v>5000</v>
      </c>
      <c r="O100" s="126">
        <v>5000</v>
      </c>
      <c r="P100" s="126">
        <v>0</v>
      </c>
      <c r="Q100" s="126">
        <v>0</v>
      </c>
      <c r="R100" s="126">
        <v>5000</v>
      </c>
      <c r="S100" s="126">
        <v>200841.78364000001</v>
      </c>
      <c r="T100" s="126">
        <v>200841.78364000001</v>
      </c>
      <c r="U100" s="126">
        <v>0</v>
      </c>
      <c r="V100" s="126">
        <v>14776.880939999999</v>
      </c>
      <c r="W100" s="126">
        <v>215618.66458000001</v>
      </c>
      <c r="X100" s="126">
        <v>220618.66458000001</v>
      </c>
      <c r="Y100" s="129"/>
      <c r="Z100" s="129"/>
      <c r="AA100" s="129"/>
      <c r="AC100"/>
      <c r="AD100" s="130"/>
      <c r="AE100" s="130"/>
      <c r="AF100" s="130"/>
      <c r="AG100" s="130"/>
    </row>
    <row r="101" spans="1:36">
      <c r="A101" s="13" t="s">
        <v>380</v>
      </c>
      <c r="B101" s="125">
        <v>41308</v>
      </c>
      <c r="C101" s="126">
        <v>0</v>
      </c>
      <c r="D101" s="126">
        <v>0</v>
      </c>
      <c r="E101" s="126">
        <v>0</v>
      </c>
      <c r="F101" s="126">
        <v>26.972000000000001</v>
      </c>
      <c r="G101" s="126">
        <v>26.972000000000001</v>
      </c>
      <c r="H101" s="126">
        <v>0</v>
      </c>
      <c r="I101" s="126">
        <v>0</v>
      </c>
      <c r="J101" s="126">
        <v>0</v>
      </c>
      <c r="K101" s="126">
        <v>0</v>
      </c>
      <c r="L101" s="126">
        <v>0</v>
      </c>
      <c r="M101" s="126">
        <v>26.972000000000001</v>
      </c>
      <c r="N101" s="126">
        <v>0</v>
      </c>
      <c r="O101" s="126">
        <v>0</v>
      </c>
      <c r="P101" s="126">
        <v>0</v>
      </c>
      <c r="Q101" s="126">
        <v>28.937819999999999</v>
      </c>
      <c r="R101" s="126">
        <v>28.937819999999999</v>
      </c>
      <c r="S101" s="126">
        <v>0</v>
      </c>
      <c r="T101" s="126">
        <v>0</v>
      </c>
      <c r="U101" s="126">
        <v>0</v>
      </c>
      <c r="V101" s="126">
        <v>0</v>
      </c>
      <c r="W101" s="126">
        <v>0</v>
      </c>
      <c r="X101" s="126">
        <v>28.937819999999999</v>
      </c>
      <c r="Y101" s="129"/>
      <c r="Z101" s="129"/>
      <c r="AA101" s="129"/>
      <c r="AC101"/>
      <c r="AD101" s="130"/>
      <c r="AE101" s="130"/>
      <c r="AF101" s="130"/>
      <c r="AG101" s="130"/>
    </row>
    <row r="102" spans="1:36">
      <c r="A102" s="13" t="s">
        <v>381</v>
      </c>
      <c r="B102" s="125">
        <v>41309</v>
      </c>
      <c r="C102" s="126">
        <v>0</v>
      </c>
      <c r="D102" s="126">
        <v>0</v>
      </c>
      <c r="E102" s="126">
        <v>0</v>
      </c>
      <c r="F102" s="126">
        <v>88.682000000000002</v>
      </c>
      <c r="G102" s="126">
        <v>88.682000000000002</v>
      </c>
      <c r="H102" s="126">
        <v>0</v>
      </c>
      <c r="I102" s="126">
        <v>0</v>
      </c>
      <c r="J102" s="126">
        <v>0</v>
      </c>
      <c r="K102" s="126">
        <v>844.39599999999996</v>
      </c>
      <c r="L102" s="126">
        <v>844.39599999999996</v>
      </c>
      <c r="M102" s="126">
        <v>933.07799999999997</v>
      </c>
      <c r="N102" s="126">
        <v>0</v>
      </c>
      <c r="O102" s="126">
        <v>0</v>
      </c>
      <c r="P102" s="126">
        <v>0</v>
      </c>
      <c r="Q102" s="126">
        <v>101.8438</v>
      </c>
      <c r="R102" s="126">
        <v>101.8438</v>
      </c>
      <c r="S102" s="126">
        <v>0</v>
      </c>
      <c r="T102" s="126">
        <v>0</v>
      </c>
      <c r="U102" s="126">
        <v>0</v>
      </c>
      <c r="V102" s="126">
        <v>794.88300000000004</v>
      </c>
      <c r="W102" s="126">
        <v>794.88300000000004</v>
      </c>
      <c r="X102" s="126">
        <v>896.72680000000003</v>
      </c>
      <c r="Y102" s="129"/>
      <c r="Z102" s="129"/>
      <c r="AA102" s="129"/>
      <c r="AC102"/>
      <c r="AD102" s="130"/>
      <c r="AE102" s="130"/>
      <c r="AF102" s="130"/>
      <c r="AG102" s="130"/>
    </row>
    <row r="103" spans="1:36">
      <c r="A103" s="13" t="s">
        <v>382</v>
      </c>
      <c r="B103" s="125">
        <v>47148</v>
      </c>
      <c r="C103" s="126">
        <v>0</v>
      </c>
      <c r="D103" s="126">
        <v>0</v>
      </c>
      <c r="E103" s="126">
        <v>0</v>
      </c>
      <c r="F103" s="126">
        <v>0</v>
      </c>
      <c r="G103" s="126">
        <v>0</v>
      </c>
      <c r="H103" s="126">
        <v>0</v>
      </c>
      <c r="I103" s="126">
        <v>0</v>
      </c>
      <c r="J103" s="126">
        <v>0</v>
      </c>
      <c r="K103" s="126">
        <v>1647.8</v>
      </c>
      <c r="L103" s="126">
        <v>1647.8</v>
      </c>
      <c r="M103" s="126">
        <v>1647.8</v>
      </c>
      <c r="N103" s="126">
        <v>0</v>
      </c>
      <c r="O103" s="126">
        <v>0</v>
      </c>
      <c r="P103" s="126">
        <v>0</v>
      </c>
      <c r="Q103" s="126">
        <v>0</v>
      </c>
      <c r="R103" s="126">
        <v>0</v>
      </c>
      <c r="S103" s="126">
        <v>0</v>
      </c>
      <c r="T103" s="126">
        <v>0</v>
      </c>
      <c r="U103" s="126">
        <v>0</v>
      </c>
      <c r="V103" s="126">
        <v>0</v>
      </c>
      <c r="W103" s="126">
        <v>0</v>
      </c>
      <c r="X103" s="126">
        <v>0</v>
      </c>
      <c r="Y103" s="129"/>
      <c r="Z103" s="129"/>
      <c r="AA103" s="129"/>
      <c r="AC103"/>
      <c r="AD103" s="132"/>
      <c r="AE103" s="132"/>
      <c r="AF103" s="132"/>
      <c r="AG103" s="132"/>
      <c r="AH103" s="133"/>
      <c r="AI103" s="133"/>
      <c r="AJ103" s="133"/>
    </row>
    <row r="104" spans="1:36">
      <c r="A104" s="13" t="s">
        <v>383</v>
      </c>
      <c r="B104" s="125">
        <v>45000</v>
      </c>
      <c r="C104" s="126">
        <v>0</v>
      </c>
      <c r="D104" s="126">
        <v>0</v>
      </c>
      <c r="E104" s="126">
        <v>0</v>
      </c>
      <c r="F104" s="126">
        <v>0</v>
      </c>
      <c r="G104" s="126">
        <v>0</v>
      </c>
      <c r="H104" s="126">
        <v>625</v>
      </c>
      <c r="I104" s="126">
        <v>625</v>
      </c>
      <c r="J104" s="126">
        <v>0</v>
      </c>
      <c r="K104" s="126">
        <v>0</v>
      </c>
      <c r="L104" s="126">
        <v>625</v>
      </c>
      <c r="M104" s="126">
        <v>625</v>
      </c>
      <c r="N104" s="126">
        <v>0</v>
      </c>
      <c r="O104" s="126">
        <v>0</v>
      </c>
      <c r="P104" s="126">
        <v>0</v>
      </c>
      <c r="Q104" s="126">
        <v>0</v>
      </c>
      <c r="R104" s="126">
        <v>0</v>
      </c>
      <c r="S104" s="126">
        <v>0</v>
      </c>
      <c r="T104" s="126">
        <v>0</v>
      </c>
      <c r="U104" s="126">
        <v>0</v>
      </c>
      <c r="V104" s="126">
        <v>0</v>
      </c>
      <c r="W104" s="126">
        <v>0</v>
      </c>
      <c r="X104" s="126">
        <v>0</v>
      </c>
      <c r="Y104" s="129"/>
      <c r="Z104" s="129"/>
      <c r="AA104" s="129"/>
      <c r="AC104"/>
      <c r="AD104" s="130"/>
      <c r="AE104" s="130"/>
      <c r="AF104" s="130"/>
      <c r="AG104" s="130"/>
    </row>
    <row r="105" spans="1:36">
      <c r="A105" s="13" t="s">
        <v>384</v>
      </c>
      <c r="B105" s="125">
        <v>45002</v>
      </c>
      <c r="C105" s="126">
        <v>0</v>
      </c>
      <c r="D105" s="126">
        <v>0</v>
      </c>
      <c r="E105" s="126">
        <v>0</v>
      </c>
      <c r="F105" s="126">
        <v>0</v>
      </c>
      <c r="G105" s="126">
        <v>0</v>
      </c>
      <c r="H105" s="126">
        <v>250</v>
      </c>
      <c r="I105" s="126">
        <v>250</v>
      </c>
      <c r="J105" s="126">
        <v>0</v>
      </c>
      <c r="K105" s="126">
        <v>0</v>
      </c>
      <c r="L105" s="126">
        <v>250</v>
      </c>
      <c r="M105" s="126">
        <v>250</v>
      </c>
      <c r="N105" s="126">
        <v>0</v>
      </c>
      <c r="O105" s="126">
        <v>0</v>
      </c>
      <c r="P105" s="126">
        <v>0</v>
      </c>
      <c r="Q105" s="126">
        <v>0</v>
      </c>
      <c r="R105" s="126">
        <v>0</v>
      </c>
      <c r="S105" s="126">
        <v>250</v>
      </c>
      <c r="T105" s="126">
        <v>250</v>
      </c>
      <c r="U105" s="126">
        <v>0</v>
      </c>
      <c r="V105" s="126">
        <v>0</v>
      </c>
      <c r="W105" s="126">
        <v>250</v>
      </c>
      <c r="X105" s="126">
        <v>250</v>
      </c>
      <c r="Y105" s="129"/>
      <c r="Z105" s="129"/>
      <c r="AA105" s="129"/>
      <c r="AC105"/>
      <c r="AD105" s="130"/>
      <c r="AE105" s="130"/>
      <c r="AF105" s="130"/>
      <c r="AG105" s="130"/>
    </row>
    <row r="106" spans="1:36">
      <c r="A106" s="13" t="s">
        <v>385</v>
      </c>
      <c r="B106" s="125">
        <v>45001</v>
      </c>
      <c r="C106" s="126">
        <v>0</v>
      </c>
      <c r="D106" s="126">
        <v>0</v>
      </c>
      <c r="E106" s="126">
        <v>0</v>
      </c>
      <c r="F106" s="126">
        <v>0</v>
      </c>
      <c r="G106" s="126">
        <v>0</v>
      </c>
      <c r="H106" s="126">
        <v>7844.05296</v>
      </c>
      <c r="I106" s="126">
        <v>7844.05296</v>
      </c>
      <c r="J106" s="126">
        <v>0</v>
      </c>
      <c r="K106" s="126">
        <v>4254.4830000000002</v>
      </c>
      <c r="L106" s="126">
        <v>12098.535959999999</v>
      </c>
      <c r="M106" s="126">
        <v>12098.535959999999</v>
      </c>
      <c r="N106" s="126">
        <v>0</v>
      </c>
      <c r="O106" s="126">
        <v>0</v>
      </c>
      <c r="P106" s="126">
        <v>0</v>
      </c>
      <c r="Q106" s="126">
        <v>0</v>
      </c>
      <c r="R106" s="126">
        <v>0</v>
      </c>
      <c r="S106" s="126">
        <v>9398.3406500000001</v>
      </c>
      <c r="T106" s="126">
        <v>9398.3406500000001</v>
      </c>
      <c r="U106" s="126">
        <v>0</v>
      </c>
      <c r="V106" s="126">
        <v>963.08600000000001</v>
      </c>
      <c r="W106" s="126">
        <v>10361.426649999999</v>
      </c>
      <c r="X106" s="126">
        <v>10361.426649999999</v>
      </c>
      <c r="Y106" s="129"/>
      <c r="Z106" s="129"/>
      <c r="AA106" s="129"/>
      <c r="AC106"/>
      <c r="AD106" s="132"/>
      <c r="AE106" s="132"/>
      <c r="AF106" s="132"/>
      <c r="AG106" s="132"/>
      <c r="AH106" s="133"/>
      <c r="AI106" s="133"/>
      <c r="AJ106" s="133"/>
    </row>
    <row r="107" spans="1:36" ht="20.45" customHeight="1">
      <c r="A107" s="86" t="s">
        <v>386</v>
      </c>
      <c r="B107" s="134"/>
      <c r="C107" s="128"/>
      <c r="D107" s="128"/>
      <c r="G107" s="135"/>
      <c r="H107" s="135"/>
      <c r="K107" s="136"/>
      <c r="L107" s="135"/>
      <c r="M107" s="135"/>
      <c r="N107" s="135"/>
      <c r="O107" s="129"/>
      <c r="P107" s="129"/>
      <c r="R107" s="129"/>
      <c r="S107" s="129"/>
      <c r="V107" s="136"/>
      <c r="W107" s="136"/>
      <c r="X107" s="137"/>
      <c r="Y107" s="129"/>
      <c r="AC107"/>
      <c r="AD107" s="130"/>
      <c r="AE107" s="130"/>
      <c r="AF107" s="130"/>
    </row>
    <row r="108" spans="1:36" ht="13.15" customHeight="1">
      <c r="A108" s="75" t="s">
        <v>121</v>
      </c>
      <c r="B108" s="84"/>
      <c r="C108" s="128"/>
      <c r="D108" s="128"/>
      <c r="G108" s="135"/>
      <c r="H108" s="135"/>
      <c r="K108" s="136"/>
      <c r="L108" s="138"/>
      <c r="M108" s="135"/>
      <c r="N108" s="135"/>
      <c r="O108" s="129"/>
      <c r="P108" s="129"/>
      <c r="R108" s="139"/>
      <c r="S108" s="139"/>
      <c r="V108" s="136"/>
      <c r="W108" s="136"/>
      <c r="X108" s="78"/>
      <c r="Y108" s="129"/>
      <c r="AC108"/>
      <c r="AD108" s="130"/>
      <c r="AE108" s="130"/>
      <c r="AF108" s="130"/>
    </row>
    <row r="109" spans="1:36" ht="13.15" customHeight="1">
      <c r="A109" s="84" t="s">
        <v>122</v>
      </c>
      <c r="B109" s="140"/>
      <c r="C109" s="128"/>
      <c r="D109" s="128"/>
      <c r="K109" s="136"/>
      <c r="L109" s="138"/>
      <c r="V109" s="136"/>
      <c r="W109" s="136"/>
      <c r="X109" s="81"/>
      <c r="Y109" s="129"/>
      <c r="AC109"/>
      <c r="AD109" s="130"/>
      <c r="AE109" s="130"/>
      <c r="AF109" s="130"/>
    </row>
    <row r="110" spans="1:36" ht="12" customHeight="1">
      <c r="A110" s="75" t="s">
        <v>123</v>
      </c>
      <c r="B110" s="140"/>
      <c r="C110" s="128"/>
      <c r="D110" s="128"/>
      <c r="M110" s="138"/>
      <c r="N110" s="138"/>
    </row>
    <row r="111" spans="1:36" ht="12" customHeight="1">
      <c r="A111" s="75" t="s">
        <v>124</v>
      </c>
      <c r="R111" s="141"/>
      <c r="S111" s="141"/>
    </row>
    <row r="112" spans="1:36" ht="12" customHeight="1">
      <c r="A112" s="142" t="s">
        <v>125</v>
      </c>
      <c r="B112" s="74"/>
      <c r="C112" s="74"/>
    </row>
    <row r="113" spans="1:24">
      <c r="A113" s="88" t="s">
        <v>126</v>
      </c>
      <c r="B113" s="88"/>
      <c r="C113" s="72"/>
      <c r="D113" s="129"/>
      <c r="E113" s="129"/>
      <c r="F113" s="129"/>
      <c r="G113" s="129"/>
      <c r="H113" s="129"/>
      <c r="I113" s="129"/>
      <c r="J113" s="129"/>
      <c r="K113" s="129"/>
      <c r="L113" s="129"/>
      <c r="M113" s="129"/>
      <c r="N113" s="129"/>
      <c r="O113" s="129"/>
      <c r="P113" s="129"/>
      <c r="Q113" s="129"/>
      <c r="R113" s="129"/>
      <c r="S113" s="129"/>
      <c r="T113" s="129"/>
      <c r="U113" s="129"/>
      <c r="V113" s="129"/>
      <c r="W113" s="129"/>
      <c r="X113" s="129"/>
    </row>
    <row r="114" spans="1:24">
      <c r="A114" s="88"/>
      <c r="B114" s="88"/>
      <c r="C114" s="88"/>
      <c r="O114" s="129"/>
      <c r="P114" s="129"/>
      <c r="Q114" s="129"/>
      <c r="R114" s="129"/>
      <c r="S114" s="129"/>
      <c r="T114" s="129"/>
      <c r="U114" s="129"/>
      <c r="V114" s="129"/>
      <c r="W114" s="129"/>
      <c r="X114" s="129"/>
    </row>
    <row r="115" spans="1:24">
      <c r="A115" s="74"/>
      <c r="B115" s="74"/>
      <c r="C115" s="74"/>
      <c r="O115" s="143"/>
      <c r="P115" s="143"/>
      <c r="Q115" s="143"/>
      <c r="R115" s="143"/>
      <c r="S115" s="143"/>
      <c r="T115" s="143"/>
      <c r="U115" s="143"/>
      <c r="V115" s="143"/>
      <c r="W115" s="143"/>
    </row>
    <row r="119" spans="1:24">
      <c r="O119" s="144"/>
      <c r="P119" s="144"/>
      <c r="Q119" s="144"/>
      <c r="R119" s="144"/>
      <c r="S119" s="144"/>
      <c r="T119" s="144"/>
      <c r="U119" s="144"/>
      <c r="V119" s="144"/>
      <c r="W119" s="144"/>
      <c r="X119" s="144"/>
    </row>
    <row r="120" spans="1:24">
      <c r="O120" s="144"/>
      <c r="P120" s="144"/>
      <c r="Q120" s="144"/>
      <c r="R120" s="144"/>
      <c r="S120" s="144"/>
      <c r="T120" s="144"/>
      <c r="U120" s="144"/>
      <c r="V120" s="144"/>
      <c r="W120" s="144"/>
      <c r="X120" s="144"/>
    </row>
    <row r="121" spans="1:24">
      <c r="O121" s="144"/>
      <c r="P121" s="144"/>
      <c r="Q121" s="144"/>
      <c r="R121" s="144"/>
      <c r="S121" s="144"/>
      <c r="T121" s="144"/>
      <c r="U121" s="144"/>
      <c r="V121" s="144"/>
      <c r="W121" s="144"/>
      <c r="X121" s="144"/>
    </row>
    <row r="122" spans="1:24">
      <c r="O122" s="144"/>
      <c r="P122" s="144"/>
      <c r="Q122" s="144"/>
      <c r="R122" s="144"/>
      <c r="S122" s="144"/>
      <c r="T122" s="144"/>
      <c r="U122" s="144"/>
      <c r="V122" s="144"/>
      <c r="W122" s="144"/>
      <c r="X122" s="144"/>
    </row>
    <row r="123" spans="1:24">
      <c r="O123" s="144"/>
      <c r="P123" s="144"/>
      <c r="Q123" s="144"/>
      <c r="R123" s="144"/>
      <c r="S123" s="144"/>
      <c r="T123" s="144"/>
      <c r="U123" s="144"/>
      <c r="V123" s="144"/>
      <c r="W123" s="144"/>
      <c r="X123" s="144"/>
    </row>
    <row r="124" spans="1:24">
      <c r="O124" s="144"/>
      <c r="P124" s="144"/>
      <c r="Q124" s="144"/>
      <c r="R124" s="144"/>
      <c r="S124" s="144"/>
      <c r="T124" s="144"/>
      <c r="U124" s="144"/>
      <c r="V124" s="144"/>
      <c r="W124" s="144"/>
      <c r="X124" s="144"/>
    </row>
    <row r="125" spans="1:24">
      <c r="O125" s="144"/>
      <c r="P125" s="144"/>
      <c r="Q125" s="144"/>
      <c r="R125" s="144"/>
      <c r="S125" s="144"/>
      <c r="T125" s="144"/>
      <c r="U125" s="144"/>
      <c r="V125" s="144"/>
      <c r="W125" s="144"/>
      <c r="X125" s="144"/>
    </row>
    <row r="126" spans="1:24">
      <c r="O126" s="144"/>
      <c r="P126" s="144"/>
      <c r="Q126" s="144"/>
      <c r="R126" s="144"/>
      <c r="S126" s="144"/>
      <c r="T126" s="144"/>
      <c r="U126" s="144"/>
      <c r="V126" s="144"/>
      <c r="W126" s="144"/>
      <c r="X126" s="144"/>
    </row>
    <row r="127" spans="1:24">
      <c r="O127" s="144"/>
      <c r="P127" s="144"/>
      <c r="Q127" s="144"/>
      <c r="R127" s="144"/>
      <c r="S127" s="144"/>
      <c r="T127" s="144"/>
      <c r="U127" s="144"/>
      <c r="V127" s="144"/>
      <c r="W127" s="144"/>
      <c r="X127" s="144"/>
    </row>
    <row r="128" spans="1:24">
      <c r="O128" s="144"/>
      <c r="P128" s="144"/>
      <c r="Q128" s="144"/>
      <c r="R128" s="144"/>
      <c r="S128" s="144"/>
      <c r="T128" s="144"/>
      <c r="U128" s="144"/>
      <c r="V128" s="144"/>
      <c r="W128" s="144"/>
      <c r="X128" s="144"/>
    </row>
    <row r="129" spans="15:24">
      <c r="O129" s="144"/>
      <c r="P129" s="144"/>
      <c r="Q129" s="144"/>
      <c r="R129" s="144"/>
      <c r="S129" s="144"/>
      <c r="T129" s="144"/>
      <c r="U129" s="144"/>
      <c r="V129" s="144"/>
      <c r="W129" s="144"/>
      <c r="X129" s="144"/>
    </row>
    <row r="130" spans="15:24">
      <c r="O130" s="144"/>
      <c r="P130" s="144"/>
      <c r="Q130" s="144"/>
      <c r="R130" s="144"/>
      <c r="S130" s="144"/>
      <c r="T130" s="144"/>
      <c r="U130" s="144"/>
      <c r="V130" s="144"/>
      <c r="W130" s="144"/>
      <c r="X130" s="144"/>
    </row>
    <row r="131" spans="15:24">
      <c r="O131" s="144"/>
      <c r="P131" s="144"/>
      <c r="Q131" s="144"/>
      <c r="R131" s="144"/>
      <c r="S131" s="144"/>
      <c r="T131" s="144"/>
      <c r="U131" s="144"/>
      <c r="V131" s="144"/>
      <c r="W131" s="144"/>
      <c r="X131" s="144"/>
    </row>
    <row r="132" spans="15:24">
      <c r="O132" s="144"/>
      <c r="P132" s="144"/>
      <c r="Q132" s="144"/>
      <c r="R132" s="144"/>
      <c r="S132" s="144"/>
      <c r="T132" s="144"/>
      <c r="U132" s="144"/>
      <c r="V132" s="144"/>
      <c r="W132" s="144"/>
      <c r="X132" s="144"/>
    </row>
    <row r="133" spans="15:24">
      <c r="O133" s="144"/>
      <c r="P133" s="144"/>
      <c r="Q133" s="144"/>
      <c r="R133" s="144"/>
      <c r="S133" s="144"/>
      <c r="T133" s="144"/>
      <c r="U133" s="144"/>
      <c r="V133" s="144"/>
      <c r="W133" s="144"/>
      <c r="X133" s="144"/>
    </row>
    <row r="134" spans="15:24">
      <c r="O134" s="144"/>
      <c r="P134" s="144"/>
      <c r="Q134" s="144"/>
      <c r="R134" s="144"/>
      <c r="S134" s="144"/>
      <c r="T134" s="144"/>
      <c r="U134" s="144"/>
      <c r="V134" s="144"/>
      <c r="W134" s="144"/>
      <c r="X134" s="144"/>
    </row>
    <row r="135" spans="15:24">
      <c r="O135" s="144"/>
      <c r="P135" s="144"/>
      <c r="Q135" s="144"/>
      <c r="R135" s="144"/>
      <c r="S135" s="144"/>
      <c r="T135" s="144"/>
      <c r="U135" s="144"/>
      <c r="V135" s="144"/>
      <c r="W135" s="144"/>
      <c r="X135" s="144"/>
    </row>
    <row r="136" spans="15:24">
      <c r="O136" s="144"/>
      <c r="P136" s="144"/>
      <c r="Q136" s="144"/>
      <c r="R136" s="144"/>
      <c r="S136" s="144"/>
      <c r="T136" s="144"/>
      <c r="U136" s="144"/>
      <c r="V136" s="144"/>
      <c r="W136" s="144"/>
      <c r="X136" s="144"/>
    </row>
    <row r="137" spans="15:24">
      <c r="O137" s="144"/>
      <c r="P137" s="144"/>
      <c r="Q137" s="144"/>
      <c r="R137" s="144"/>
      <c r="S137" s="144"/>
      <c r="T137" s="144"/>
      <c r="U137" s="144"/>
      <c r="V137" s="144"/>
      <c r="W137" s="144"/>
      <c r="X137" s="144"/>
    </row>
    <row r="138" spans="15:24">
      <c r="O138" s="144"/>
      <c r="P138" s="144"/>
      <c r="Q138" s="144"/>
      <c r="R138" s="144"/>
      <c r="S138" s="144"/>
      <c r="T138" s="144"/>
      <c r="U138" s="144"/>
      <c r="V138" s="144"/>
      <c r="W138" s="144"/>
      <c r="X138" s="144"/>
    </row>
    <row r="139" spans="15:24">
      <c r="O139" s="144"/>
      <c r="P139" s="144"/>
      <c r="Q139" s="144"/>
      <c r="R139" s="144"/>
      <c r="S139" s="144"/>
      <c r="T139" s="144"/>
      <c r="U139" s="144"/>
      <c r="V139" s="144"/>
      <c r="W139" s="144"/>
      <c r="X139" s="144"/>
    </row>
    <row r="140" spans="15:24">
      <c r="O140" s="144"/>
      <c r="P140" s="144"/>
      <c r="Q140" s="144"/>
      <c r="R140" s="144"/>
      <c r="S140" s="144"/>
      <c r="T140" s="144"/>
      <c r="U140" s="144"/>
      <c r="V140" s="144"/>
      <c r="W140" s="144"/>
      <c r="X140" s="144"/>
    </row>
    <row r="141" spans="15:24">
      <c r="O141" s="144"/>
      <c r="P141" s="144"/>
      <c r="Q141" s="144"/>
      <c r="R141" s="144"/>
      <c r="S141" s="144"/>
      <c r="T141" s="144"/>
      <c r="U141" s="144"/>
      <c r="V141" s="144"/>
      <c r="W141" s="144"/>
      <c r="X141" s="144"/>
    </row>
    <row r="142" spans="15:24">
      <c r="O142" s="144"/>
      <c r="P142" s="144"/>
      <c r="Q142" s="144"/>
      <c r="R142" s="144"/>
      <c r="S142" s="144"/>
      <c r="T142" s="144"/>
      <c r="U142" s="144"/>
      <c r="V142" s="144"/>
      <c r="W142" s="144"/>
      <c r="X142" s="144"/>
    </row>
    <row r="143" spans="15:24">
      <c r="O143" s="144"/>
      <c r="P143" s="144"/>
      <c r="Q143" s="144"/>
      <c r="R143" s="144"/>
      <c r="S143" s="144"/>
      <c r="T143" s="144"/>
      <c r="U143" s="144"/>
      <c r="V143" s="144"/>
      <c r="W143" s="144"/>
      <c r="X143" s="144"/>
    </row>
    <row r="144" spans="15:24">
      <c r="O144" s="144"/>
      <c r="P144" s="144"/>
      <c r="Q144" s="144"/>
      <c r="R144" s="144"/>
      <c r="S144" s="144"/>
      <c r="T144" s="144"/>
      <c r="U144" s="144"/>
      <c r="V144" s="144"/>
      <c r="W144" s="144"/>
      <c r="X144" s="144"/>
    </row>
    <row r="145" spans="15:24">
      <c r="O145" s="144"/>
      <c r="P145" s="144"/>
      <c r="Q145" s="144"/>
      <c r="R145" s="144"/>
      <c r="S145" s="144"/>
      <c r="T145" s="144"/>
      <c r="U145" s="144"/>
      <c r="V145" s="144"/>
      <c r="W145" s="144"/>
      <c r="X145" s="144"/>
    </row>
    <row r="146" spans="15:24">
      <c r="O146" s="144"/>
      <c r="P146" s="144"/>
      <c r="Q146" s="144"/>
      <c r="R146" s="144"/>
      <c r="S146" s="144"/>
      <c r="T146" s="144"/>
      <c r="U146" s="144"/>
      <c r="V146" s="144"/>
      <c r="W146" s="144"/>
      <c r="X146" s="144"/>
    </row>
    <row r="147" spans="15:24">
      <c r="O147" s="144"/>
      <c r="P147" s="144"/>
      <c r="Q147" s="144"/>
      <c r="R147" s="144"/>
      <c r="S147" s="144"/>
      <c r="T147" s="144"/>
      <c r="U147" s="144"/>
      <c r="V147" s="144"/>
      <c r="W147" s="144"/>
      <c r="X147" s="144"/>
    </row>
    <row r="148" spans="15:24">
      <c r="O148" s="144"/>
      <c r="P148" s="144"/>
      <c r="Q148" s="144"/>
      <c r="R148" s="144"/>
      <c r="S148" s="144"/>
      <c r="T148" s="144"/>
      <c r="U148" s="144"/>
      <c r="V148" s="144"/>
      <c r="W148" s="144"/>
      <c r="X148" s="144"/>
    </row>
    <row r="149" spans="15:24">
      <c r="O149" s="144"/>
      <c r="P149" s="144"/>
      <c r="Q149" s="144"/>
      <c r="R149" s="144"/>
      <c r="S149" s="144"/>
      <c r="T149" s="144"/>
      <c r="U149" s="144"/>
      <c r="V149" s="144"/>
      <c r="W149" s="144"/>
      <c r="X149" s="144"/>
    </row>
    <row r="150" spans="15:24">
      <c r="O150" s="144"/>
      <c r="P150" s="144"/>
      <c r="Q150" s="144"/>
      <c r="R150" s="144"/>
      <c r="S150" s="144"/>
      <c r="T150" s="144"/>
      <c r="U150" s="144"/>
      <c r="V150" s="144"/>
      <c r="W150" s="144"/>
      <c r="X150" s="144"/>
    </row>
    <row r="151" spans="15:24">
      <c r="O151" s="144"/>
      <c r="P151" s="144"/>
      <c r="Q151" s="144"/>
      <c r="R151" s="144"/>
      <c r="S151" s="144"/>
      <c r="T151" s="144"/>
      <c r="U151" s="144"/>
      <c r="V151" s="144"/>
      <c r="W151" s="144"/>
      <c r="X151" s="144"/>
    </row>
    <row r="152" spans="15:24">
      <c r="O152" s="144"/>
      <c r="P152" s="144"/>
      <c r="Q152" s="144"/>
      <c r="R152" s="144"/>
      <c r="S152" s="144"/>
      <c r="T152" s="144"/>
      <c r="U152" s="144"/>
      <c r="V152" s="144"/>
      <c r="W152" s="144"/>
      <c r="X152" s="144"/>
    </row>
    <row r="153" spans="15:24">
      <c r="O153" s="144"/>
      <c r="P153" s="144"/>
      <c r="Q153" s="144"/>
      <c r="R153" s="144"/>
      <c r="S153" s="144"/>
      <c r="T153" s="144"/>
      <c r="U153" s="144"/>
      <c r="V153" s="144"/>
      <c r="W153" s="144"/>
      <c r="X153" s="144"/>
    </row>
    <row r="154" spans="15:24">
      <c r="O154" s="144"/>
      <c r="P154" s="144"/>
      <c r="Q154" s="144"/>
      <c r="R154" s="144"/>
      <c r="S154" s="144"/>
      <c r="T154" s="144"/>
      <c r="U154" s="144"/>
      <c r="V154" s="144"/>
      <c r="W154" s="144"/>
      <c r="X154" s="144"/>
    </row>
    <row r="155" spans="15:24">
      <c r="O155" s="144"/>
      <c r="P155" s="144"/>
      <c r="Q155" s="144"/>
      <c r="R155" s="144"/>
      <c r="S155" s="144"/>
      <c r="T155" s="144"/>
      <c r="U155" s="144"/>
      <c r="V155" s="144"/>
      <c r="W155" s="144"/>
      <c r="X155" s="144"/>
    </row>
    <row r="156" spans="15:24">
      <c r="O156" s="144"/>
      <c r="P156" s="144"/>
      <c r="Q156" s="144"/>
      <c r="R156" s="144"/>
      <c r="S156" s="144"/>
      <c r="T156" s="144"/>
      <c r="U156" s="144"/>
      <c r="V156" s="144"/>
      <c r="W156" s="144"/>
      <c r="X156" s="144"/>
    </row>
    <row r="157" spans="15:24">
      <c r="O157" s="144"/>
      <c r="P157" s="144"/>
      <c r="Q157" s="144"/>
      <c r="R157" s="144"/>
      <c r="S157" s="144"/>
      <c r="T157" s="144"/>
      <c r="U157" s="144"/>
      <c r="V157" s="144"/>
      <c r="W157" s="144"/>
      <c r="X157" s="144"/>
    </row>
    <row r="158" spans="15:24">
      <c r="O158" s="144"/>
      <c r="P158" s="144"/>
      <c r="Q158" s="144"/>
      <c r="R158" s="144"/>
      <c r="S158" s="144"/>
      <c r="T158" s="144"/>
      <c r="U158" s="144"/>
      <c r="V158" s="144"/>
      <c r="W158" s="144"/>
      <c r="X158" s="144"/>
    </row>
    <row r="159" spans="15:24">
      <c r="O159" s="144"/>
      <c r="P159" s="144"/>
      <c r="Q159" s="144"/>
      <c r="R159" s="144"/>
      <c r="S159" s="144"/>
      <c r="T159" s="144"/>
      <c r="U159" s="144"/>
      <c r="V159" s="144"/>
      <c r="W159" s="144"/>
      <c r="X159" s="144"/>
    </row>
    <row r="160" spans="15:24">
      <c r="O160" s="144"/>
      <c r="P160" s="144"/>
      <c r="Q160" s="144"/>
      <c r="R160" s="144"/>
      <c r="S160" s="144"/>
      <c r="T160" s="144"/>
      <c r="U160" s="144"/>
      <c r="V160" s="144"/>
      <c r="W160" s="144"/>
      <c r="X160" s="144"/>
    </row>
    <row r="161" spans="15:24">
      <c r="O161" s="144"/>
      <c r="P161" s="144"/>
      <c r="Q161" s="144"/>
      <c r="R161" s="144"/>
      <c r="S161" s="144"/>
      <c r="T161" s="144"/>
      <c r="U161" s="144"/>
      <c r="V161" s="144"/>
      <c r="W161" s="144"/>
      <c r="X161" s="144"/>
    </row>
    <row r="162" spans="15:24">
      <c r="O162" s="144"/>
      <c r="P162" s="144"/>
      <c r="Q162" s="144"/>
      <c r="R162" s="144"/>
      <c r="S162" s="144"/>
      <c r="T162" s="144"/>
      <c r="U162" s="144"/>
      <c r="V162" s="144"/>
      <c r="W162" s="144"/>
      <c r="X162" s="144"/>
    </row>
    <row r="163" spans="15:24">
      <c r="O163" s="144"/>
      <c r="P163" s="144"/>
      <c r="Q163" s="144"/>
      <c r="R163" s="144"/>
      <c r="S163" s="144"/>
      <c r="T163" s="144"/>
      <c r="U163" s="144"/>
      <c r="V163" s="144"/>
      <c r="W163" s="144"/>
      <c r="X163" s="144"/>
    </row>
    <row r="164" spans="15:24">
      <c r="O164" s="144"/>
      <c r="P164" s="144"/>
      <c r="Q164" s="144"/>
      <c r="R164" s="144"/>
      <c r="S164" s="144"/>
      <c r="T164" s="144"/>
      <c r="U164" s="144"/>
      <c r="V164" s="144"/>
      <c r="W164" s="144"/>
      <c r="X164" s="144"/>
    </row>
    <row r="165" spans="15:24">
      <c r="O165" s="144"/>
      <c r="P165" s="144"/>
      <c r="Q165" s="144"/>
      <c r="R165" s="144"/>
      <c r="S165" s="144"/>
      <c r="T165" s="144"/>
      <c r="U165" s="144"/>
      <c r="V165" s="144"/>
      <c r="W165" s="144"/>
      <c r="X165" s="144"/>
    </row>
    <row r="166" spans="15:24">
      <c r="O166" s="144"/>
      <c r="P166" s="144"/>
      <c r="Q166" s="144"/>
      <c r="R166" s="144"/>
      <c r="S166" s="144"/>
      <c r="T166" s="144"/>
      <c r="U166" s="144"/>
      <c r="V166" s="144"/>
      <c r="W166" s="144"/>
      <c r="X166" s="144"/>
    </row>
    <row r="167" spans="15:24">
      <c r="O167" s="144"/>
      <c r="P167" s="144"/>
      <c r="Q167" s="144"/>
      <c r="R167" s="144"/>
      <c r="S167" s="144"/>
      <c r="T167" s="144"/>
      <c r="U167" s="144"/>
      <c r="V167" s="144"/>
      <c r="W167" s="144"/>
      <c r="X167" s="144"/>
    </row>
    <row r="168" spans="15:24">
      <c r="O168" s="144"/>
      <c r="P168" s="144"/>
      <c r="Q168" s="144"/>
      <c r="R168" s="144"/>
      <c r="S168" s="144"/>
      <c r="T168" s="144"/>
      <c r="U168" s="144"/>
      <c r="V168" s="144"/>
      <c r="W168" s="144"/>
      <c r="X168" s="144"/>
    </row>
    <row r="169" spans="15:24">
      <c r="O169" s="144"/>
      <c r="P169" s="144"/>
      <c r="Q169" s="144"/>
      <c r="R169" s="144"/>
      <c r="S169" s="144"/>
      <c r="T169" s="144"/>
      <c r="U169" s="144"/>
      <c r="V169" s="144"/>
      <c r="W169" s="144"/>
      <c r="X169" s="144"/>
    </row>
    <row r="170" spans="15:24">
      <c r="O170" s="144"/>
      <c r="P170" s="144"/>
      <c r="Q170" s="144"/>
      <c r="R170" s="144"/>
      <c r="S170" s="144"/>
      <c r="T170" s="144"/>
      <c r="U170" s="144"/>
      <c r="V170" s="144"/>
      <c r="W170" s="144"/>
      <c r="X170" s="144"/>
    </row>
    <row r="171" spans="15:24">
      <c r="O171" s="144"/>
      <c r="P171" s="144"/>
      <c r="Q171" s="144"/>
      <c r="R171" s="144"/>
      <c r="S171" s="144"/>
      <c r="T171" s="144"/>
      <c r="U171" s="144"/>
      <c r="V171" s="144"/>
      <c r="W171" s="144"/>
      <c r="X171" s="144"/>
    </row>
    <row r="172" spans="15:24">
      <c r="O172" s="144"/>
      <c r="P172" s="144"/>
      <c r="Q172" s="144"/>
      <c r="R172" s="144"/>
      <c r="S172" s="144"/>
      <c r="T172" s="144"/>
      <c r="U172" s="144"/>
      <c r="V172" s="144"/>
      <c r="W172" s="144"/>
      <c r="X172" s="144"/>
    </row>
    <row r="173" spans="15:24">
      <c r="O173" s="144"/>
      <c r="P173" s="144"/>
      <c r="Q173" s="144"/>
      <c r="R173" s="144"/>
      <c r="S173" s="144"/>
      <c r="T173" s="144"/>
      <c r="U173" s="144"/>
      <c r="V173" s="144"/>
      <c r="W173" s="144"/>
      <c r="X173" s="144"/>
    </row>
    <row r="174" spans="15:24">
      <c r="O174" s="144"/>
      <c r="P174" s="144"/>
      <c r="Q174" s="144"/>
      <c r="R174" s="144"/>
      <c r="S174" s="144"/>
      <c r="T174" s="144"/>
      <c r="U174" s="144"/>
      <c r="V174" s="144"/>
      <c r="W174" s="144"/>
      <c r="X174" s="144"/>
    </row>
    <row r="175" spans="15:24">
      <c r="O175" s="144"/>
      <c r="P175" s="144"/>
      <c r="Q175" s="144"/>
      <c r="R175" s="144"/>
      <c r="S175" s="144"/>
      <c r="T175" s="144"/>
      <c r="U175" s="144"/>
      <c r="V175" s="144"/>
      <c r="W175" s="144"/>
      <c r="X175" s="144"/>
    </row>
    <row r="176" spans="15:24">
      <c r="O176" s="144"/>
      <c r="P176" s="144"/>
      <c r="Q176" s="144"/>
      <c r="R176" s="144"/>
      <c r="S176" s="144"/>
      <c r="T176" s="144"/>
      <c r="U176" s="144"/>
      <c r="V176" s="144"/>
      <c r="W176" s="144"/>
      <c r="X176" s="144"/>
    </row>
    <row r="177" spans="15:24">
      <c r="O177" s="144"/>
      <c r="P177" s="144"/>
      <c r="Q177" s="144"/>
      <c r="R177" s="144"/>
      <c r="S177" s="144"/>
      <c r="T177" s="144"/>
      <c r="U177" s="144"/>
      <c r="V177" s="144"/>
      <c r="W177" s="144"/>
      <c r="X177" s="144"/>
    </row>
    <row r="178" spans="15:24">
      <c r="O178" s="144"/>
      <c r="P178" s="144"/>
      <c r="Q178" s="144"/>
      <c r="R178" s="144"/>
      <c r="S178" s="144"/>
      <c r="T178" s="144"/>
      <c r="U178" s="144"/>
      <c r="V178" s="144"/>
      <c r="W178" s="144"/>
      <c r="X178" s="144"/>
    </row>
    <row r="179" spans="15:24">
      <c r="O179" s="144"/>
      <c r="P179" s="144"/>
      <c r="Q179" s="144"/>
      <c r="R179" s="144"/>
      <c r="S179" s="144"/>
      <c r="T179" s="144"/>
      <c r="U179" s="144"/>
      <c r="V179" s="144"/>
      <c r="W179" s="144"/>
      <c r="X179" s="144"/>
    </row>
    <row r="180" spans="15:24">
      <c r="O180" s="144"/>
      <c r="P180" s="144"/>
      <c r="Q180" s="144"/>
      <c r="R180" s="144"/>
      <c r="S180" s="144"/>
      <c r="T180" s="144"/>
      <c r="U180" s="144"/>
      <c r="V180" s="144"/>
      <c r="W180" s="144"/>
      <c r="X180" s="144"/>
    </row>
    <row r="181" spans="15:24">
      <c r="O181" s="144"/>
      <c r="P181" s="144"/>
      <c r="Q181" s="144"/>
      <c r="R181" s="144"/>
      <c r="S181" s="144"/>
      <c r="T181" s="144"/>
      <c r="U181" s="144"/>
      <c r="V181" s="144"/>
      <c r="W181" s="144"/>
      <c r="X181" s="144"/>
    </row>
    <row r="182" spans="15:24">
      <c r="O182" s="144"/>
      <c r="P182" s="144"/>
      <c r="Q182" s="144"/>
      <c r="R182" s="144"/>
      <c r="S182" s="144"/>
      <c r="T182" s="144"/>
      <c r="U182" s="144"/>
      <c r="V182" s="144"/>
      <c r="W182" s="144"/>
      <c r="X182" s="144"/>
    </row>
    <row r="183" spans="15:24">
      <c r="O183" s="144"/>
      <c r="P183" s="144"/>
      <c r="Q183" s="144"/>
      <c r="R183" s="144"/>
      <c r="S183" s="144"/>
      <c r="T183" s="144"/>
      <c r="U183" s="144"/>
      <c r="V183" s="144"/>
      <c r="W183" s="144"/>
      <c r="X183" s="144"/>
    </row>
    <row r="184" spans="15:24">
      <c r="O184" s="144"/>
      <c r="P184" s="144"/>
      <c r="Q184" s="144"/>
      <c r="R184" s="144"/>
      <c r="S184" s="144"/>
      <c r="T184" s="144"/>
      <c r="U184" s="144"/>
      <c r="V184" s="144"/>
      <c r="W184" s="144"/>
      <c r="X184" s="144"/>
    </row>
    <row r="185" spans="15:24">
      <c r="O185" s="144"/>
      <c r="P185" s="144"/>
      <c r="Q185" s="144"/>
      <c r="R185" s="144"/>
      <c r="S185" s="144"/>
      <c r="T185" s="144"/>
      <c r="U185" s="144"/>
      <c r="V185" s="144"/>
      <c r="W185" s="144"/>
      <c r="X185" s="144"/>
    </row>
    <row r="186" spans="15:24">
      <c r="O186" s="144"/>
      <c r="P186" s="144"/>
      <c r="Q186" s="144"/>
      <c r="R186" s="144"/>
      <c r="S186" s="144"/>
      <c r="T186" s="144"/>
      <c r="U186" s="144"/>
      <c r="V186" s="144"/>
      <c r="W186" s="144"/>
      <c r="X186" s="144"/>
    </row>
    <row r="187" spans="15:24">
      <c r="O187" s="144"/>
      <c r="P187" s="144"/>
      <c r="Q187" s="144"/>
      <c r="R187" s="144"/>
      <c r="S187" s="144"/>
      <c r="T187" s="144"/>
      <c r="U187" s="144"/>
      <c r="V187" s="144"/>
      <c r="W187" s="144"/>
      <c r="X187" s="144"/>
    </row>
    <row r="188" spans="15:24">
      <c r="O188" s="144"/>
      <c r="P188" s="144"/>
      <c r="Q188" s="144"/>
      <c r="R188" s="144"/>
      <c r="S188" s="144"/>
      <c r="T188" s="144"/>
      <c r="U188" s="144"/>
      <c r="V188" s="144"/>
      <c r="W188" s="144"/>
      <c r="X188" s="144"/>
    </row>
    <row r="189" spans="15:24">
      <c r="O189" s="144"/>
      <c r="P189" s="144"/>
      <c r="Q189" s="144"/>
      <c r="R189" s="144"/>
      <c r="S189" s="144"/>
      <c r="T189" s="144"/>
      <c r="U189" s="144"/>
      <c r="V189" s="144"/>
      <c r="W189" s="144"/>
      <c r="X189" s="144"/>
    </row>
    <row r="190" spans="15:24">
      <c r="O190" s="144"/>
      <c r="P190" s="144"/>
      <c r="Q190" s="144"/>
      <c r="R190" s="144"/>
      <c r="S190" s="144"/>
      <c r="T190" s="144"/>
      <c r="U190" s="144"/>
      <c r="V190" s="144"/>
      <c r="W190" s="144"/>
      <c r="X190" s="144"/>
    </row>
    <row r="191" spans="15:24">
      <c r="O191" s="144"/>
      <c r="P191" s="144"/>
      <c r="Q191" s="144"/>
      <c r="R191" s="144"/>
      <c r="S191" s="144"/>
      <c r="T191" s="144"/>
      <c r="U191" s="144"/>
      <c r="V191" s="144"/>
      <c r="W191" s="144"/>
      <c r="X191" s="144"/>
    </row>
    <row r="192" spans="15:24">
      <c r="O192" s="144"/>
      <c r="P192" s="144"/>
      <c r="Q192" s="144"/>
      <c r="R192" s="144"/>
      <c r="S192" s="144"/>
      <c r="T192" s="144"/>
      <c r="U192" s="144"/>
      <c r="V192" s="144"/>
      <c r="W192" s="144"/>
      <c r="X192" s="144"/>
    </row>
    <row r="193" spans="15:24">
      <c r="O193" s="144"/>
      <c r="P193" s="144"/>
      <c r="Q193" s="144"/>
      <c r="R193" s="144"/>
      <c r="S193" s="144"/>
      <c r="T193" s="144"/>
      <c r="U193" s="144"/>
      <c r="V193" s="144"/>
      <c r="W193" s="144"/>
      <c r="X193" s="144"/>
    </row>
    <row r="194" spans="15:24">
      <c r="O194" s="144"/>
      <c r="P194" s="144"/>
      <c r="Q194" s="144"/>
      <c r="R194" s="144"/>
      <c r="S194" s="144"/>
      <c r="T194" s="144"/>
      <c r="U194" s="144"/>
      <c r="V194" s="144"/>
      <c r="W194" s="144"/>
      <c r="X194" s="144"/>
    </row>
    <row r="195" spans="15:24">
      <c r="O195" s="144"/>
      <c r="P195" s="144"/>
      <c r="Q195" s="144"/>
      <c r="R195" s="144"/>
      <c r="S195" s="144"/>
      <c r="T195" s="144"/>
      <c r="U195" s="144"/>
      <c r="V195" s="144"/>
      <c r="W195" s="144"/>
      <c r="X195" s="144"/>
    </row>
    <row r="196" spans="15:24">
      <c r="O196" s="144"/>
      <c r="P196" s="144"/>
      <c r="Q196" s="144"/>
      <c r="R196" s="144"/>
      <c r="S196" s="144"/>
      <c r="T196" s="144"/>
      <c r="U196" s="144"/>
      <c r="V196" s="144"/>
      <c r="W196" s="144"/>
      <c r="X196" s="144"/>
    </row>
    <row r="197" spans="15:24">
      <c r="O197" s="144"/>
      <c r="P197" s="144"/>
      <c r="Q197" s="144"/>
      <c r="R197" s="144"/>
      <c r="S197" s="144"/>
      <c r="T197" s="144"/>
      <c r="U197" s="144"/>
      <c r="V197" s="144"/>
      <c r="W197" s="144"/>
      <c r="X197" s="144"/>
    </row>
    <row r="198" spans="15:24">
      <c r="O198" s="144"/>
      <c r="P198" s="144"/>
      <c r="Q198" s="144"/>
      <c r="R198" s="144"/>
      <c r="S198" s="144"/>
      <c r="T198" s="144"/>
      <c r="U198" s="144"/>
      <c r="V198" s="144"/>
      <c r="W198" s="144"/>
      <c r="X198" s="144"/>
    </row>
    <row r="199" spans="15:24">
      <c r="O199" s="144"/>
      <c r="P199" s="144"/>
      <c r="Q199" s="144"/>
      <c r="R199" s="144"/>
      <c r="S199" s="144"/>
      <c r="T199" s="144"/>
      <c r="U199" s="144"/>
      <c r="V199" s="144"/>
      <c r="W199" s="144"/>
      <c r="X199" s="144"/>
    </row>
    <row r="200" spans="15:24">
      <c r="O200" s="144"/>
      <c r="P200" s="144"/>
      <c r="Q200" s="144"/>
      <c r="R200" s="144"/>
      <c r="S200" s="144"/>
      <c r="T200" s="144"/>
      <c r="U200" s="144"/>
      <c r="V200" s="144"/>
      <c r="W200" s="144"/>
      <c r="X200" s="144"/>
    </row>
    <row r="201" spans="15:24">
      <c r="O201" s="144"/>
      <c r="P201" s="144"/>
      <c r="Q201" s="144"/>
      <c r="R201" s="144"/>
      <c r="S201" s="144"/>
      <c r="T201" s="144"/>
      <c r="U201" s="144"/>
      <c r="V201" s="144"/>
      <c r="W201" s="144"/>
      <c r="X201" s="144"/>
    </row>
    <row r="202" spans="15:24">
      <c r="O202" s="144"/>
      <c r="P202" s="144"/>
      <c r="Q202" s="144"/>
      <c r="R202" s="144"/>
      <c r="S202" s="144"/>
      <c r="T202" s="144"/>
      <c r="U202" s="144"/>
      <c r="V202" s="144"/>
      <c r="W202" s="144"/>
      <c r="X202" s="144"/>
    </row>
    <row r="203" spans="15:24">
      <c r="O203" s="144"/>
      <c r="P203" s="144"/>
      <c r="Q203" s="144"/>
      <c r="R203" s="144"/>
      <c r="S203" s="144"/>
      <c r="T203" s="144"/>
      <c r="U203" s="144"/>
      <c r="V203" s="144"/>
      <c r="W203" s="144"/>
      <c r="X203" s="144"/>
    </row>
    <row r="204" spans="15:24">
      <c r="O204" s="144"/>
      <c r="P204" s="144"/>
      <c r="Q204" s="144"/>
      <c r="R204" s="144"/>
      <c r="S204" s="144"/>
      <c r="T204" s="144"/>
      <c r="U204" s="144"/>
      <c r="V204" s="144"/>
      <c r="W204" s="144"/>
      <c r="X204" s="144"/>
    </row>
  </sheetData>
  <hyperlinks>
    <hyperlink ref="A113" r:id="rId1" xr:uid="{AB7A62DA-A10C-46AD-B661-1AD90C23759C}"/>
  </hyperlinks>
  <pageMargins left="0.7" right="0.7" top="0.75" bottom="0.75" header="0.3" footer="0.3"/>
  <pageSetup paperSize="9" scale="32" orientation="portrait" r:id="rId2"/>
  <headerFooter>
    <oddHeader>&amp;L&amp;"Calibri"&amp;10&amp;K000000OFFICIAL&amp;1#</oddHead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7CD72-2321-4EE2-BF3B-AE451A34976F}">
  <dimension ref="A1:AF201"/>
  <sheetViews>
    <sheetView zoomScale="80" zoomScaleNormal="80" zoomScaleSheetLayoutView="30" workbookViewId="0">
      <pane xSplit="1" ySplit="5" topLeftCell="B46" activePane="bottomRight" state="frozen"/>
      <selection pane="topRight" activeCell="B1" sqref="B1"/>
      <selection pane="bottomLeft" activeCell="A6" sqref="A6"/>
      <selection pane="bottomRight" activeCell="B6" sqref="B6"/>
    </sheetView>
  </sheetViews>
  <sheetFormatPr defaultColWidth="9.140625" defaultRowHeight="15"/>
  <cols>
    <col min="1" max="1" width="95.5703125" style="228" customWidth="1"/>
    <col min="2" max="4" width="11.42578125" style="228" customWidth="1"/>
    <col min="5" max="5" width="2.5703125" style="228" customWidth="1"/>
    <col min="6" max="8" width="11.42578125" style="228" customWidth="1"/>
    <col min="9" max="9" width="2.5703125" style="228" customWidth="1"/>
    <col min="10" max="10" width="11.42578125" style="228" customWidth="1"/>
    <col min="11" max="11" width="2.5703125" style="228" customWidth="1"/>
    <col min="12" max="14" width="11.140625" style="228" customWidth="1"/>
    <col min="15" max="15" width="2.5703125" style="228" customWidth="1"/>
    <col min="16" max="18" width="11.140625" style="228" customWidth="1"/>
    <col min="19" max="19" width="2.5703125" style="228" customWidth="1"/>
    <col min="20" max="20" width="11.140625" style="228" customWidth="1"/>
    <col min="21" max="21" width="14.42578125" style="228" bestFit="1" customWidth="1"/>
    <col min="22" max="22" width="9.140625" style="228"/>
    <col min="23" max="23" width="12.140625" style="228" bestFit="1" customWidth="1"/>
    <col min="24" max="24" width="9.140625" style="228"/>
    <col min="25" max="25" width="15.5703125" style="229" customWidth="1"/>
    <col min="26" max="26" width="13.85546875" style="229" bestFit="1" customWidth="1"/>
    <col min="27" max="27" width="12.28515625" style="229" bestFit="1" customWidth="1"/>
    <col min="28" max="28" width="13.85546875" style="229" bestFit="1" customWidth="1"/>
    <col min="29" max="29" width="15.5703125" style="229" customWidth="1"/>
    <col min="30" max="30" width="12.28515625" style="229" bestFit="1" customWidth="1"/>
    <col min="31" max="32" width="13.85546875" style="229" bestFit="1" customWidth="1"/>
    <col min="33" max="16384" width="9.140625" style="228"/>
  </cols>
  <sheetData>
    <row r="1" spans="1:29" ht="20.25">
      <c r="A1" s="225" t="s">
        <v>506</v>
      </c>
      <c r="B1" s="226"/>
      <c r="C1" s="226"/>
      <c r="D1" s="227"/>
      <c r="E1" s="226"/>
      <c r="F1" s="226"/>
      <c r="G1" s="226"/>
      <c r="H1" s="226"/>
    </row>
    <row r="2" spans="1:29">
      <c r="A2" s="230" t="s">
        <v>507</v>
      </c>
      <c r="D2" s="231"/>
      <c r="J2" s="232"/>
      <c r="K2" s="232"/>
      <c r="T2" s="232" t="s">
        <v>508</v>
      </c>
      <c r="Y2" s="228"/>
      <c r="Z2" s="228"/>
      <c r="AA2" s="228"/>
      <c r="AB2" s="228"/>
    </row>
    <row r="3" spans="1:29">
      <c r="A3" s="334" t="s">
        <v>509</v>
      </c>
      <c r="B3" s="337">
        <v>2017</v>
      </c>
      <c r="C3" s="337"/>
      <c r="D3" s="337"/>
      <c r="E3" s="337"/>
      <c r="F3" s="337"/>
      <c r="G3" s="337"/>
      <c r="H3" s="337"/>
      <c r="I3" s="337"/>
      <c r="J3" s="337"/>
      <c r="K3" s="233"/>
      <c r="L3" s="337" t="s">
        <v>510</v>
      </c>
      <c r="M3" s="337"/>
      <c r="N3" s="337"/>
      <c r="O3" s="337"/>
      <c r="P3" s="337"/>
      <c r="Q3" s="337"/>
      <c r="R3" s="337"/>
      <c r="S3" s="337"/>
      <c r="T3" s="337"/>
    </row>
    <row r="4" spans="1:29" ht="15" customHeight="1">
      <c r="A4" s="335"/>
      <c r="B4" s="337" t="s">
        <v>258</v>
      </c>
      <c r="C4" s="337"/>
      <c r="D4" s="337"/>
      <c r="E4" s="234"/>
      <c r="F4" s="337" t="s">
        <v>511</v>
      </c>
      <c r="G4" s="337"/>
      <c r="H4" s="337"/>
      <c r="I4" s="234"/>
      <c r="J4" s="338" t="s">
        <v>512</v>
      </c>
      <c r="K4" s="235"/>
      <c r="L4" s="337" t="s">
        <v>258</v>
      </c>
      <c r="M4" s="337"/>
      <c r="N4" s="337"/>
      <c r="O4" s="234"/>
      <c r="P4" s="337" t="s">
        <v>511</v>
      </c>
      <c r="Q4" s="337"/>
      <c r="R4" s="337"/>
      <c r="S4" s="234"/>
      <c r="T4" s="338" t="s">
        <v>513</v>
      </c>
    </row>
    <row r="5" spans="1:29" ht="44.25" customHeight="1" thickBot="1">
      <c r="A5" s="336"/>
      <c r="B5" s="236" t="s">
        <v>514</v>
      </c>
      <c r="C5" s="237" t="s">
        <v>515</v>
      </c>
      <c r="D5" s="238" t="s">
        <v>500</v>
      </c>
      <c r="E5" s="236"/>
      <c r="F5" s="236" t="s">
        <v>514</v>
      </c>
      <c r="G5" s="237" t="s">
        <v>515</v>
      </c>
      <c r="H5" s="236" t="s">
        <v>500</v>
      </c>
      <c r="I5" s="236"/>
      <c r="J5" s="339"/>
      <c r="K5" s="239"/>
      <c r="L5" s="236" t="s">
        <v>514</v>
      </c>
      <c r="M5" s="237" t="s">
        <v>515</v>
      </c>
      <c r="N5" s="238" t="s">
        <v>500</v>
      </c>
      <c r="O5" s="236"/>
      <c r="P5" s="236" t="s">
        <v>514</v>
      </c>
      <c r="Q5" s="237" t="s">
        <v>515</v>
      </c>
      <c r="R5" s="236" t="s">
        <v>500</v>
      </c>
      <c r="S5" s="236"/>
      <c r="T5" s="339"/>
    </row>
    <row r="6" spans="1:29" ht="15" customHeight="1">
      <c r="A6" s="240" t="s">
        <v>285</v>
      </c>
      <c r="B6" s="241">
        <v>34750.368130000003</v>
      </c>
      <c r="C6" s="241">
        <v>0</v>
      </c>
      <c r="D6" s="242">
        <v>34750.368130000003</v>
      </c>
      <c r="E6" s="241"/>
      <c r="F6" s="241">
        <v>0</v>
      </c>
      <c r="G6" s="241">
        <v>0</v>
      </c>
      <c r="H6" s="242">
        <v>0</v>
      </c>
      <c r="J6" s="242">
        <v>34750.368130000003</v>
      </c>
      <c r="K6" s="242"/>
      <c r="L6" s="241">
        <v>0</v>
      </c>
      <c r="M6" s="241">
        <v>0</v>
      </c>
      <c r="N6" s="242">
        <v>0</v>
      </c>
      <c r="O6" s="241"/>
      <c r="P6" s="241">
        <v>0</v>
      </c>
      <c r="Q6" s="241">
        <v>0</v>
      </c>
      <c r="R6" s="242">
        <v>0</v>
      </c>
      <c r="T6" s="242">
        <v>0</v>
      </c>
      <c r="U6" s="243"/>
      <c r="Y6" s="228"/>
      <c r="Z6" s="244"/>
      <c r="AA6" s="244"/>
      <c r="AB6" s="244"/>
      <c r="AC6" s="244"/>
    </row>
    <row r="7" spans="1:29" ht="15" customHeight="1">
      <c r="A7" s="240" t="s">
        <v>286</v>
      </c>
      <c r="B7" s="241">
        <v>6252.6870600000002</v>
      </c>
      <c r="C7" s="241">
        <v>0</v>
      </c>
      <c r="D7" s="242">
        <v>6252.6870600000002</v>
      </c>
      <c r="E7" s="241"/>
      <c r="F7" s="241">
        <v>9554.9480000000003</v>
      </c>
      <c r="G7" s="241">
        <v>0</v>
      </c>
      <c r="H7" s="242">
        <v>9554.9480000000003</v>
      </c>
      <c r="J7" s="242">
        <v>15807.635060000001</v>
      </c>
      <c r="K7" s="242"/>
      <c r="L7" s="241">
        <v>7340.8613100000002</v>
      </c>
      <c r="M7" s="241">
        <v>0</v>
      </c>
      <c r="N7" s="242">
        <v>7340.8613100000002</v>
      </c>
      <c r="O7" s="241"/>
      <c r="P7" s="241">
        <v>2923.4740000000002</v>
      </c>
      <c r="Q7" s="241">
        <v>0</v>
      </c>
      <c r="R7" s="242">
        <v>2923.4740000000002</v>
      </c>
      <c r="T7" s="242">
        <v>10264.33531</v>
      </c>
      <c r="U7" s="243"/>
      <c r="V7" s="245"/>
      <c r="Y7" s="228"/>
      <c r="Z7" s="244"/>
      <c r="AA7" s="244"/>
      <c r="AB7" s="244"/>
      <c r="AC7" s="244"/>
    </row>
    <row r="8" spans="1:29" ht="15" customHeight="1">
      <c r="A8" s="240" t="s">
        <v>516</v>
      </c>
      <c r="B8" s="241">
        <v>170139.69484999997</v>
      </c>
      <c r="C8" s="241">
        <v>0</v>
      </c>
      <c r="D8" s="242">
        <v>170139.69484999997</v>
      </c>
      <c r="E8" s="241"/>
      <c r="F8" s="241">
        <v>0</v>
      </c>
      <c r="G8" s="241">
        <v>0</v>
      </c>
      <c r="H8" s="242">
        <v>0</v>
      </c>
      <c r="J8" s="242">
        <v>170139.69484999997</v>
      </c>
      <c r="K8" s="242"/>
      <c r="L8" s="241">
        <v>159035.02016999997</v>
      </c>
      <c r="M8" s="241">
        <v>0</v>
      </c>
      <c r="N8" s="242">
        <v>159035.02016999997</v>
      </c>
      <c r="O8" s="241"/>
      <c r="P8" s="241">
        <v>6960.4</v>
      </c>
      <c r="Q8" s="241">
        <v>0</v>
      </c>
      <c r="R8" s="242">
        <v>6960.4</v>
      </c>
      <c r="T8" s="242">
        <v>165995.42016999997</v>
      </c>
      <c r="U8" s="243"/>
      <c r="Y8" s="228"/>
      <c r="Z8" s="244"/>
      <c r="AA8" s="244"/>
      <c r="AB8" s="244"/>
      <c r="AC8" s="244"/>
    </row>
    <row r="9" spans="1:29" ht="15" customHeight="1">
      <c r="A9" s="240" t="s">
        <v>517</v>
      </c>
      <c r="B9" s="241">
        <v>0</v>
      </c>
      <c r="C9" s="241">
        <v>0</v>
      </c>
      <c r="D9" s="242">
        <v>0</v>
      </c>
      <c r="E9" s="241"/>
      <c r="F9" s="241">
        <v>0</v>
      </c>
      <c r="G9" s="241">
        <v>0</v>
      </c>
      <c r="H9" s="242">
        <v>0</v>
      </c>
      <c r="J9" s="242">
        <v>0</v>
      </c>
      <c r="K9" s="242"/>
      <c r="L9" s="241">
        <v>0</v>
      </c>
      <c r="M9" s="241">
        <v>0</v>
      </c>
      <c r="N9" s="242">
        <v>0</v>
      </c>
      <c r="O9" s="241"/>
      <c r="P9" s="241">
        <v>300</v>
      </c>
      <c r="Q9" s="241">
        <v>0</v>
      </c>
      <c r="R9" s="242">
        <v>300</v>
      </c>
      <c r="T9" s="242">
        <v>300</v>
      </c>
      <c r="U9" s="243"/>
      <c r="Y9" s="228"/>
      <c r="Z9" s="244"/>
      <c r="AA9" s="244"/>
      <c r="AB9" s="244"/>
      <c r="AC9" s="244"/>
    </row>
    <row r="10" spans="1:29" ht="15" customHeight="1">
      <c r="A10" s="240" t="s">
        <v>518</v>
      </c>
      <c r="B10" s="241">
        <v>0</v>
      </c>
      <c r="C10" s="241">
        <v>0</v>
      </c>
      <c r="D10" s="242">
        <v>0</v>
      </c>
      <c r="E10" s="241"/>
      <c r="F10" s="241">
        <v>1087.92445</v>
      </c>
      <c r="G10" s="241">
        <v>0</v>
      </c>
      <c r="H10" s="242">
        <v>1087.92445</v>
      </c>
      <c r="J10" s="242">
        <v>1087.92445</v>
      </c>
      <c r="K10" s="242"/>
      <c r="L10" s="241">
        <v>0</v>
      </c>
      <c r="M10" s="241">
        <v>0</v>
      </c>
      <c r="N10" s="242">
        <v>0</v>
      </c>
      <c r="O10" s="241"/>
      <c r="P10" s="241">
        <v>-115.54158999999999</v>
      </c>
      <c r="Q10" s="241">
        <v>0</v>
      </c>
      <c r="R10" s="242">
        <v>-115.54158999999999</v>
      </c>
      <c r="T10" s="242">
        <v>-115.54158999999999</v>
      </c>
      <c r="U10" s="243"/>
      <c r="V10" s="245"/>
      <c r="Y10" s="228"/>
      <c r="Z10" s="244"/>
      <c r="AA10" s="244"/>
      <c r="AB10" s="244"/>
      <c r="AC10" s="244"/>
    </row>
    <row r="11" spans="1:29" ht="15" customHeight="1">
      <c r="A11" s="240" t="s">
        <v>289</v>
      </c>
      <c r="B11" s="241">
        <v>0</v>
      </c>
      <c r="C11" s="241">
        <v>0</v>
      </c>
      <c r="D11" s="242">
        <v>0</v>
      </c>
      <c r="E11" s="241"/>
      <c r="F11" s="241">
        <v>93811.528240000014</v>
      </c>
      <c r="G11" s="241">
        <v>4659.37</v>
      </c>
      <c r="H11" s="242">
        <v>98470.89824000001</v>
      </c>
      <c r="J11" s="242">
        <v>98470.89824000001</v>
      </c>
      <c r="K11" s="242"/>
      <c r="L11" s="241">
        <v>0</v>
      </c>
      <c r="M11" s="241">
        <v>0</v>
      </c>
      <c r="N11" s="242">
        <v>0</v>
      </c>
      <c r="O11" s="241"/>
      <c r="P11" s="241">
        <v>40174.363380000003</v>
      </c>
      <c r="Q11" s="241">
        <v>542</v>
      </c>
      <c r="R11" s="242">
        <v>40716.363380000003</v>
      </c>
      <c r="T11" s="242">
        <v>40716.363380000003</v>
      </c>
      <c r="U11" s="243"/>
      <c r="V11" s="245"/>
      <c r="Y11" s="228"/>
      <c r="Z11" s="244"/>
      <c r="AA11" s="244"/>
      <c r="AB11" s="244"/>
      <c r="AC11" s="244"/>
    </row>
    <row r="12" spans="1:29" ht="15" customHeight="1">
      <c r="A12" s="240" t="s">
        <v>519</v>
      </c>
      <c r="B12" s="241">
        <v>27500</v>
      </c>
      <c r="C12" s="241">
        <v>0</v>
      </c>
      <c r="D12" s="242">
        <v>27500</v>
      </c>
      <c r="E12" s="241"/>
      <c r="F12" s="241">
        <v>0</v>
      </c>
      <c r="G12" s="241">
        <v>0</v>
      </c>
      <c r="H12" s="242">
        <v>0</v>
      </c>
      <c r="J12" s="242">
        <v>27500</v>
      </c>
      <c r="K12" s="242"/>
      <c r="L12" s="241">
        <v>27500</v>
      </c>
      <c r="M12" s="241">
        <v>0</v>
      </c>
      <c r="N12" s="242">
        <v>27500</v>
      </c>
      <c r="O12" s="241"/>
      <c r="P12" s="241">
        <v>0</v>
      </c>
      <c r="Q12" s="241">
        <v>0</v>
      </c>
      <c r="R12" s="242">
        <v>0</v>
      </c>
      <c r="T12" s="242">
        <v>27500</v>
      </c>
      <c r="U12" s="243"/>
      <c r="Y12" s="228"/>
      <c r="Z12" s="244"/>
      <c r="AA12" s="244"/>
      <c r="AB12" s="244"/>
      <c r="AC12" s="244"/>
    </row>
    <row r="13" spans="1:29" ht="15" customHeight="1">
      <c r="A13" s="240" t="s">
        <v>291</v>
      </c>
      <c r="B13" s="241">
        <v>83282.938519999996</v>
      </c>
      <c r="C13" s="241">
        <v>0</v>
      </c>
      <c r="D13" s="242">
        <v>83282.938519999996</v>
      </c>
      <c r="E13" s="241"/>
      <c r="F13" s="241">
        <v>0</v>
      </c>
      <c r="G13" s="241">
        <v>0</v>
      </c>
      <c r="H13" s="242">
        <v>0</v>
      </c>
      <c r="J13" s="242">
        <v>83282.938519999996</v>
      </c>
      <c r="K13" s="242"/>
      <c r="L13" s="241">
        <v>77328.826023999995</v>
      </c>
      <c r="M13" s="241">
        <v>82663.820313499993</v>
      </c>
      <c r="N13" s="242">
        <v>159992.64633749999</v>
      </c>
      <c r="O13" s="241"/>
      <c r="P13" s="241">
        <v>0</v>
      </c>
      <c r="Q13" s="241">
        <v>18804.329000000002</v>
      </c>
      <c r="R13" s="242">
        <v>18804.329000000002</v>
      </c>
      <c r="T13" s="242">
        <v>178796.97533749999</v>
      </c>
      <c r="U13" s="243"/>
      <c r="V13" s="245"/>
      <c r="Y13" s="228"/>
      <c r="Z13" s="244"/>
      <c r="AA13" s="244"/>
      <c r="AB13" s="244"/>
      <c r="AC13" s="244"/>
    </row>
    <row r="14" spans="1:29" ht="15" customHeight="1">
      <c r="A14" s="240" t="s">
        <v>520</v>
      </c>
      <c r="B14" s="241">
        <v>4500</v>
      </c>
      <c r="C14" s="241">
        <v>0</v>
      </c>
      <c r="D14" s="242">
        <v>4500</v>
      </c>
      <c r="E14" s="241"/>
      <c r="F14" s="241">
        <v>70239.287469999996</v>
      </c>
      <c r="G14" s="241">
        <v>0</v>
      </c>
      <c r="H14" s="242">
        <v>70239.287469999996</v>
      </c>
      <c r="J14" s="242">
        <v>74739.287469999996</v>
      </c>
      <c r="K14" s="242"/>
      <c r="L14" s="241">
        <v>4500.04126</v>
      </c>
      <c r="M14" s="241">
        <v>0</v>
      </c>
      <c r="N14" s="242">
        <v>4500.04126</v>
      </c>
      <c r="O14" s="241"/>
      <c r="P14" s="241">
        <v>86458.839350000009</v>
      </c>
      <c r="Q14" s="241">
        <v>0</v>
      </c>
      <c r="R14" s="242">
        <v>86458.839350000009</v>
      </c>
      <c r="T14" s="242">
        <v>90958.880610000007</v>
      </c>
      <c r="U14" s="243"/>
      <c r="Y14" s="228"/>
      <c r="Z14" s="244"/>
      <c r="AA14" s="244"/>
      <c r="AB14" s="244"/>
      <c r="AC14" s="244"/>
    </row>
    <row r="15" spans="1:29" ht="15" customHeight="1">
      <c r="A15" s="240" t="s">
        <v>293</v>
      </c>
      <c r="B15" s="241">
        <v>55000</v>
      </c>
      <c r="C15" s="241">
        <v>0</v>
      </c>
      <c r="D15" s="242">
        <v>55000</v>
      </c>
      <c r="E15" s="241"/>
      <c r="F15" s="241">
        <v>0</v>
      </c>
      <c r="G15" s="241">
        <v>0</v>
      </c>
      <c r="H15" s="242">
        <v>0</v>
      </c>
      <c r="J15" s="242">
        <v>55000</v>
      </c>
      <c r="K15" s="242"/>
      <c r="L15" s="241">
        <v>110000</v>
      </c>
      <c r="M15" s="241">
        <v>0</v>
      </c>
      <c r="N15" s="242">
        <v>110000</v>
      </c>
      <c r="O15" s="241"/>
      <c r="P15" s="241">
        <v>0</v>
      </c>
      <c r="Q15" s="241">
        <v>0</v>
      </c>
      <c r="R15" s="242">
        <v>0</v>
      </c>
      <c r="T15" s="242">
        <v>110000</v>
      </c>
      <c r="U15" s="243"/>
      <c r="Y15" s="228"/>
      <c r="Z15" s="244"/>
      <c r="AA15" s="244"/>
      <c r="AB15" s="244"/>
      <c r="AC15" s="244"/>
    </row>
    <row r="16" spans="1:29" ht="15" customHeight="1">
      <c r="A16" s="240" t="s">
        <v>521</v>
      </c>
      <c r="B16" s="241">
        <v>307.35000000000002</v>
      </c>
      <c r="C16" s="241">
        <v>717.15</v>
      </c>
      <c r="D16" s="242">
        <v>1024.5</v>
      </c>
      <c r="E16" s="241"/>
      <c r="F16" s="241">
        <v>0</v>
      </c>
      <c r="G16" s="241">
        <v>0</v>
      </c>
      <c r="H16" s="242">
        <v>0</v>
      </c>
      <c r="J16" s="242">
        <v>1024.5</v>
      </c>
      <c r="K16" s="242"/>
      <c r="L16" s="241">
        <v>307.35000000000002</v>
      </c>
      <c r="M16" s="241">
        <v>742.76300000000003</v>
      </c>
      <c r="N16" s="242">
        <v>1050.1130000000001</v>
      </c>
      <c r="O16" s="241"/>
      <c r="P16" s="241">
        <v>0</v>
      </c>
      <c r="Q16" s="241">
        <v>0</v>
      </c>
      <c r="R16" s="242">
        <v>0</v>
      </c>
      <c r="T16" s="242">
        <v>1050.1130000000001</v>
      </c>
      <c r="U16" s="243"/>
      <c r="V16" s="245"/>
      <c r="Y16" s="228"/>
      <c r="Z16" s="244"/>
      <c r="AA16" s="244"/>
      <c r="AB16" s="244"/>
      <c r="AC16" s="244"/>
    </row>
    <row r="17" spans="1:29" ht="15" customHeight="1">
      <c r="A17" s="240" t="s">
        <v>522</v>
      </c>
      <c r="B17" s="241">
        <v>2600</v>
      </c>
      <c r="C17" s="241">
        <v>0</v>
      </c>
      <c r="D17" s="242">
        <v>2600</v>
      </c>
      <c r="E17" s="241"/>
      <c r="F17" s="241">
        <v>0</v>
      </c>
      <c r="G17" s="241">
        <v>0</v>
      </c>
      <c r="H17" s="242">
        <v>0</v>
      </c>
      <c r="J17" s="242">
        <v>2600</v>
      </c>
      <c r="K17" s="242"/>
      <c r="L17" s="241">
        <v>1300</v>
      </c>
      <c r="M17" s="241">
        <v>0</v>
      </c>
      <c r="N17" s="242">
        <v>1300</v>
      </c>
      <c r="O17" s="241"/>
      <c r="P17" s="241">
        <v>0</v>
      </c>
      <c r="Q17" s="241">
        <v>0</v>
      </c>
      <c r="R17" s="242">
        <v>0</v>
      </c>
      <c r="T17" s="242">
        <v>1300</v>
      </c>
      <c r="U17" s="243"/>
      <c r="Y17" s="228"/>
      <c r="Z17" s="244"/>
      <c r="AA17" s="244"/>
      <c r="AB17" s="244"/>
      <c r="AC17" s="244"/>
    </row>
    <row r="18" spans="1:29" ht="15" customHeight="1">
      <c r="A18" s="240" t="s">
        <v>298</v>
      </c>
      <c r="B18" s="241">
        <v>13028.151</v>
      </c>
      <c r="C18" s="241">
        <v>0</v>
      </c>
      <c r="D18" s="242">
        <v>13028.151</v>
      </c>
      <c r="E18" s="241"/>
      <c r="F18" s="241">
        <v>0</v>
      </c>
      <c r="G18" s="241">
        <v>1185.28</v>
      </c>
      <c r="H18" s="242">
        <v>1185.28</v>
      </c>
      <c r="J18" s="242">
        <v>14213.431</v>
      </c>
      <c r="K18" s="242"/>
      <c r="L18" s="241">
        <v>6782</v>
      </c>
      <c r="M18" s="241">
        <v>0</v>
      </c>
      <c r="N18" s="242">
        <v>6782</v>
      </c>
      <c r="O18" s="241"/>
      <c r="P18" s="241">
        <v>0</v>
      </c>
      <c r="Q18" s="241">
        <v>6500.9497999999994</v>
      </c>
      <c r="R18" s="242">
        <v>6500.9497999999994</v>
      </c>
      <c r="T18" s="242">
        <v>13282.949799999999</v>
      </c>
      <c r="U18" s="243"/>
      <c r="Y18" s="228"/>
      <c r="Z18" s="244"/>
      <c r="AA18" s="244"/>
      <c r="AB18" s="244"/>
      <c r="AC18" s="244"/>
    </row>
    <row r="19" spans="1:29" ht="15" customHeight="1">
      <c r="A19" s="240" t="s">
        <v>523</v>
      </c>
      <c r="B19" s="241">
        <v>30000</v>
      </c>
      <c r="C19" s="241">
        <v>0</v>
      </c>
      <c r="D19" s="242">
        <v>30000</v>
      </c>
      <c r="E19" s="241"/>
      <c r="F19" s="241">
        <v>1150</v>
      </c>
      <c r="G19" s="241">
        <v>0</v>
      </c>
      <c r="H19" s="242">
        <v>1150</v>
      </c>
      <c r="J19" s="242">
        <v>31150</v>
      </c>
      <c r="K19" s="242"/>
      <c r="L19" s="241">
        <v>6000</v>
      </c>
      <c r="M19" s="241">
        <v>0</v>
      </c>
      <c r="N19" s="242">
        <v>6000</v>
      </c>
      <c r="O19" s="241"/>
      <c r="P19" s="241">
        <v>1615</v>
      </c>
      <c r="Q19" s="241">
        <v>0</v>
      </c>
      <c r="R19" s="242">
        <v>1615</v>
      </c>
      <c r="T19" s="242">
        <v>7615</v>
      </c>
      <c r="U19" s="243"/>
      <c r="Y19" s="228"/>
      <c r="Z19" s="244"/>
      <c r="AA19" s="244"/>
      <c r="AB19" s="244"/>
      <c r="AC19" s="244"/>
    </row>
    <row r="20" spans="1:29" ht="15" customHeight="1">
      <c r="A20" s="240" t="s">
        <v>299</v>
      </c>
      <c r="B20" s="241">
        <v>0</v>
      </c>
      <c r="C20" s="241">
        <v>0</v>
      </c>
      <c r="D20" s="242">
        <v>0</v>
      </c>
      <c r="E20" s="241"/>
      <c r="F20" s="241">
        <v>0</v>
      </c>
      <c r="G20" s="241">
        <v>222.40361999999999</v>
      </c>
      <c r="H20" s="242">
        <v>222.40361999999999</v>
      </c>
      <c r="J20" s="242">
        <v>222.40361999999999</v>
      </c>
      <c r="K20" s="242"/>
      <c r="L20" s="241">
        <v>0</v>
      </c>
      <c r="M20" s="241">
        <v>0</v>
      </c>
      <c r="N20" s="242">
        <v>0</v>
      </c>
      <c r="O20" s="241"/>
      <c r="P20" s="241">
        <v>0</v>
      </c>
      <c r="Q20" s="241">
        <v>1824.69579</v>
      </c>
      <c r="R20" s="242">
        <v>1824.69579</v>
      </c>
      <c r="T20" s="242">
        <v>1824.69579</v>
      </c>
      <c r="U20" s="243"/>
      <c r="Y20" s="228"/>
      <c r="Z20" s="244"/>
      <c r="AA20" s="244"/>
      <c r="AB20" s="244"/>
      <c r="AC20" s="244"/>
    </row>
    <row r="21" spans="1:29" ht="15" customHeight="1">
      <c r="A21" s="240" t="s">
        <v>524</v>
      </c>
      <c r="B21" s="241">
        <v>342.29678000000001</v>
      </c>
      <c r="C21" s="241">
        <v>0</v>
      </c>
      <c r="D21" s="242">
        <v>342.29678000000001</v>
      </c>
      <c r="E21" s="241"/>
      <c r="F21" s="241">
        <v>0</v>
      </c>
      <c r="G21" s="241">
        <v>0</v>
      </c>
      <c r="H21" s="242">
        <v>0</v>
      </c>
      <c r="J21" s="242">
        <v>342.29678000000001</v>
      </c>
      <c r="K21" s="242"/>
      <c r="L21" s="241">
        <v>586.02746000000002</v>
      </c>
      <c r="M21" s="241">
        <v>0</v>
      </c>
      <c r="N21" s="242">
        <v>586.02746000000002</v>
      </c>
      <c r="O21" s="241"/>
      <c r="P21" s="241">
        <v>0</v>
      </c>
      <c r="Q21" s="241">
        <v>0</v>
      </c>
      <c r="R21" s="242">
        <v>0</v>
      </c>
      <c r="T21" s="242">
        <v>586.02746000000002</v>
      </c>
      <c r="U21" s="243"/>
      <c r="V21" s="245"/>
      <c r="Y21" s="228"/>
      <c r="Z21" s="244"/>
      <c r="AA21" s="244"/>
      <c r="AB21" s="244"/>
      <c r="AC21" s="244"/>
    </row>
    <row r="22" spans="1:29" ht="15" customHeight="1">
      <c r="A22" s="240" t="s">
        <v>301</v>
      </c>
      <c r="B22" s="241">
        <v>0</v>
      </c>
      <c r="C22" s="241">
        <v>10957.90756</v>
      </c>
      <c r="D22" s="242">
        <v>10957.90756</v>
      </c>
      <c r="E22" s="241"/>
      <c r="F22" s="241">
        <v>0</v>
      </c>
      <c r="G22" s="241">
        <v>0</v>
      </c>
      <c r="H22" s="242">
        <v>0</v>
      </c>
      <c r="J22" s="242">
        <v>10957.90756</v>
      </c>
      <c r="K22" s="242"/>
      <c r="L22" s="241">
        <v>0</v>
      </c>
      <c r="M22" s="241">
        <v>11262.349700000001</v>
      </c>
      <c r="N22" s="242">
        <v>11262.349700000001</v>
      </c>
      <c r="O22" s="241"/>
      <c r="P22" s="241">
        <v>0</v>
      </c>
      <c r="Q22" s="241">
        <v>0</v>
      </c>
      <c r="R22" s="242">
        <v>0</v>
      </c>
      <c r="T22" s="242">
        <v>11262.349700000001</v>
      </c>
      <c r="U22" s="243"/>
      <c r="Y22" s="228"/>
      <c r="Z22" s="244"/>
      <c r="AA22" s="244"/>
      <c r="AB22" s="244"/>
      <c r="AC22" s="244"/>
    </row>
    <row r="23" spans="1:29" ht="15" customHeight="1">
      <c r="A23" s="240" t="s">
        <v>525</v>
      </c>
      <c r="B23" s="241">
        <v>615</v>
      </c>
      <c r="C23" s="241">
        <v>0</v>
      </c>
      <c r="D23" s="242">
        <v>615</v>
      </c>
      <c r="E23" s="241"/>
      <c r="F23" s="241">
        <v>0</v>
      </c>
      <c r="G23" s="241">
        <v>0</v>
      </c>
      <c r="H23" s="242">
        <v>0</v>
      </c>
      <c r="J23" s="242">
        <v>615</v>
      </c>
      <c r="K23" s="242"/>
      <c r="L23" s="241">
        <v>0</v>
      </c>
      <c r="M23" s="241">
        <v>0</v>
      </c>
      <c r="N23" s="242">
        <v>0</v>
      </c>
      <c r="O23" s="241"/>
      <c r="P23" s="241">
        <v>0</v>
      </c>
      <c r="Q23" s="241">
        <v>0</v>
      </c>
      <c r="R23" s="242">
        <v>0</v>
      </c>
      <c r="T23" s="242">
        <v>0</v>
      </c>
      <c r="U23" s="243"/>
      <c r="V23" s="245"/>
      <c r="Y23" s="228"/>
      <c r="Z23" s="244"/>
      <c r="AA23" s="244"/>
      <c r="AB23" s="244"/>
      <c r="AC23" s="244"/>
    </row>
    <row r="24" spans="1:29" ht="15" customHeight="1">
      <c r="A24" s="240" t="s">
        <v>526</v>
      </c>
      <c r="B24" s="241">
        <v>0</v>
      </c>
      <c r="C24" s="241">
        <v>110.22238</v>
      </c>
      <c r="D24" s="242">
        <v>110.22238</v>
      </c>
      <c r="E24" s="241"/>
      <c r="F24" s="241">
        <v>0</v>
      </c>
      <c r="G24" s="241">
        <v>0</v>
      </c>
      <c r="H24" s="242">
        <v>0</v>
      </c>
      <c r="J24" s="242">
        <v>110.22238</v>
      </c>
      <c r="K24" s="242"/>
      <c r="L24" s="241">
        <v>0</v>
      </c>
      <c r="M24" s="241">
        <v>0</v>
      </c>
      <c r="N24" s="242">
        <v>0</v>
      </c>
      <c r="O24" s="241"/>
      <c r="P24" s="241">
        <v>0</v>
      </c>
      <c r="Q24" s="241">
        <v>0</v>
      </c>
      <c r="R24" s="242">
        <v>0</v>
      </c>
      <c r="T24" s="242">
        <v>0</v>
      </c>
      <c r="U24" s="243"/>
      <c r="Y24" s="228"/>
      <c r="Z24" s="244"/>
      <c r="AA24" s="244"/>
      <c r="AB24" s="244"/>
      <c r="AC24" s="244"/>
    </row>
    <row r="25" spans="1:29" ht="15" customHeight="1">
      <c r="A25" s="240" t="s">
        <v>304</v>
      </c>
      <c r="B25" s="241">
        <v>0</v>
      </c>
      <c r="C25" s="241">
        <v>0</v>
      </c>
      <c r="D25" s="242">
        <v>0</v>
      </c>
      <c r="E25" s="241"/>
      <c r="F25" s="241">
        <v>4250</v>
      </c>
      <c r="G25" s="241">
        <v>0</v>
      </c>
      <c r="H25" s="242">
        <v>4250</v>
      </c>
      <c r="J25" s="242">
        <v>4250</v>
      </c>
      <c r="K25" s="242"/>
      <c r="L25" s="241">
        <v>0</v>
      </c>
      <c r="M25" s="241">
        <v>0</v>
      </c>
      <c r="N25" s="242">
        <v>0</v>
      </c>
      <c r="O25" s="241"/>
      <c r="P25" s="241">
        <v>19750</v>
      </c>
      <c r="Q25" s="241">
        <v>0</v>
      </c>
      <c r="R25" s="242">
        <v>19750</v>
      </c>
      <c r="T25" s="242">
        <v>19750</v>
      </c>
      <c r="U25" s="243"/>
      <c r="V25" s="245"/>
      <c r="Y25" s="228"/>
      <c r="Z25" s="244"/>
      <c r="AA25" s="244"/>
      <c r="AB25" s="244"/>
      <c r="AC25" s="244"/>
    </row>
    <row r="26" spans="1:29" ht="15" customHeight="1">
      <c r="A26" s="240" t="s">
        <v>305</v>
      </c>
      <c r="B26" s="241">
        <v>439000</v>
      </c>
      <c r="C26" s="241">
        <v>472000</v>
      </c>
      <c r="D26" s="242">
        <v>911000</v>
      </c>
      <c r="E26" s="241"/>
      <c r="F26" s="241">
        <v>0</v>
      </c>
      <c r="G26" s="241">
        <v>0</v>
      </c>
      <c r="H26" s="242">
        <v>0</v>
      </c>
      <c r="J26" s="242">
        <v>911000</v>
      </c>
      <c r="K26" s="242"/>
      <c r="L26" s="241">
        <v>451925.663</v>
      </c>
      <c r="M26" s="241">
        <v>498917.93365194497</v>
      </c>
      <c r="N26" s="242">
        <v>950843.59665194503</v>
      </c>
      <c r="O26" s="241"/>
      <c r="P26" s="241">
        <v>0</v>
      </c>
      <c r="Q26" s="241">
        <v>0</v>
      </c>
      <c r="R26" s="242">
        <v>0</v>
      </c>
      <c r="T26" s="242">
        <v>950843.59665194503</v>
      </c>
      <c r="U26" s="243"/>
      <c r="Y26" s="228"/>
      <c r="Z26" s="244"/>
      <c r="AA26" s="244"/>
      <c r="AB26" s="244"/>
      <c r="AC26" s="244"/>
    </row>
    <row r="27" spans="1:29" ht="15" customHeight="1">
      <c r="A27" s="240" t="s">
        <v>306</v>
      </c>
      <c r="B27" s="241">
        <v>443047.77419999999</v>
      </c>
      <c r="C27" s="241">
        <v>0</v>
      </c>
      <c r="D27" s="242">
        <v>443047.77419999999</v>
      </c>
      <c r="E27" s="241"/>
      <c r="F27" s="241">
        <v>52235.627739999996</v>
      </c>
      <c r="G27" s="241">
        <v>0</v>
      </c>
      <c r="H27" s="242">
        <v>52235.627739999996</v>
      </c>
      <c r="J27" s="242">
        <v>495283.40194000001</v>
      </c>
      <c r="K27" s="242"/>
      <c r="L27" s="241">
        <v>434716.57892</v>
      </c>
      <c r="M27" s="241">
        <v>0</v>
      </c>
      <c r="N27" s="242">
        <v>434716.57892</v>
      </c>
      <c r="O27" s="241"/>
      <c r="P27" s="241">
        <v>3925.4297200000001</v>
      </c>
      <c r="Q27" s="241">
        <v>0</v>
      </c>
      <c r="R27" s="242">
        <v>3925.4297200000001</v>
      </c>
      <c r="T27" s="242">
        <v>438642.00864000001</v>
      </c>
      <c r="U27" s="243"/>
      <c r="V27" s="245"/>
      <c r="Y27" s="228"/>
      <c r="Z27" s="244"/>
      <c r="AA27" s="244"/>
      <c r="AB27" s="244"/>
      <c r="AC27" s="244"/>
    </row>
    <row r="28" spans="1:29" ht="15" customHeight="1">
      <c r="A28" s="240" t="s">
        <v>527</v>
      </c>
      <c r="B28" s="241">
        <v>0</v>
      </c>
      <c r="C28" s="241">
        <v>0</v>
      </c>
      <c r="D28" s="242">
        <v>0</v>
      </c>
      <c r="E28" s="241"/>
      <c r="F28" s="241">
        <v>6000</v>
      </c>
      <c r="G28" s="241">
        <v>2763.2489999999998</v>
      </c>
      <c r="H28" s="242">
        <v>8763.2489999999998</v>
      </c>
      <c r="J28" s="242">
        <v>8763.2489999999998</v>
      </c>
      <c r="K28" s="242"/>
      <c r="L28" s="241">
        <v>0</v>
      </c>
      <c r="M28" s="241">
        <v>0</v>
      </c>
      <c r="N28" s="242">
        <v>0</v>
      </c>
      <c r="O28" s="241"/>
      <c r="P28" s="241">
        <v>3000</v>
      </c>
      <c r="Q28" s="241">
        <v>0</v>
      </c>
      <c r="R28" s="242">
        <v>3000</v>
      </c>
      <c r="T28" s="242">
        <v>3000</v>
      </c>
      <c r="U28" s="243"/>
      <c r="Y28" s="228"/>
      <c r="Z28" s="244"/>
      <c r="AA28" s="244"/>
      <c r="AB28" s="244"/>
      <c r="AC28" s="244"/>
    </row>
    <row r="29" spans="1:29" ht="15" customHeight="1">
      <c r="A29" s="240" t="s">
        <v>308</v>
      </c>
      <c r="B29" s="241">
        <v>0</v>
      </c>
      <c r="C29" s="241">
        <v>0</v>
      </c>
      <c r="D29" s="242">
        <v>0</v>
      </c>
      <c r="E29" s="241"/>
      <c r="F29" s="241">
        <v>134658.66694</v>
      </c>
      <c r="G29" s="241">
        <v>291.39699999999999</v>
      </c>
      <c r="H29" s="242">
        <v>134950.06393999999</v>
      </c>
      <c r="J29" s="242">
        <v>134950.06393999999</v>
      </c>
      <c r="K29" s="242"/>
      <c r="L29" s="241">
        <v>0</v>
      </c>
      <c r="M29" s="241">
        <v>0</v>
      </c>
      <c r="N29" s="242">
        <v>0</v>
      </c>
      <c r="O29" s="241"/>
      <c r="P29" s="241">
        <v>66894.327870000008</v>
      </c>
      <c r="Q29" s="241">
        <v>1136.35187</v>
      </c>
      <c r="R29" s="242">
        <v>68030.679740000007</v>
      </c>
      <c r="T29" s="242">
        <v>68030.679740000007</v>
      </c>
      <c r="U29" s="243"/>
      <c r="Y29" s="228"/>
      <c r="Z29" s="244"/>
      <c r="AA29" s="244"/>
      <c r="AB29" s="244"/>
      <c r="AC29" s="244"/>
    </row>
    <row r="30" spans="1:29" ht="15" customHeight="1">
      <c r="A30" s="240" t="s">
        <v>309</v>
      </c>
      <c r="B30" s="241">
        <v>9936.475488</v>
      </c>
      <c r="C30" s="241">
        <v>0</v>
      </c>
      <c r="D30" s="242">
        <v>9936.475488</v>
      </c>
      <c r="E30" s="241"/>
      <c r="F30" s="241">
        <v>25796.67671</v>
      </c>
      <c r="G30" s="241">
        <v>2087.18498</v>
      </c>
      <c r="H30" s="242">
        <v>27883.861689999998</v>
      </c>
      <c r="J30" s="242">
        <v>37820.337178000002</v>
      </c>
      <c r="K30" s="242"/>
      <c r="L30" s="241">
        <v>11747.724549999999</v>
      </c>
      <c r="M30" s="241">
        <v>0</v>
      </c>
      <c r="N30" s="242">
        <v>11747.724549999999</v>
      </c>
      <c r="O30" s="241"/>
      <c r="P30" s="241">
        <v>34468.011500000001</v>
      </c>
      <c r="Q30" s="241">
        <v>2053.3007699999998</v>
      </c>
      <c r="R30" s="242">
        <v>36521.312270000002</v>
      </c>
      <c r="T30" s="242">
        <v>48269.036820000001</v>
      </c>
      <c r="U30" s="243"/>
      <c r="Y30" s="228"/>
      <c r="Z30" s="244"/>
      <c r="AA30" s="244"/>
      <c r="AB30" s="244"/>
      <c r="AC30" s="244"/>
    </row>
    <row r="31" spans="1:29" ht="15" customHeight="1">
      <c r="A31" s="240" t="s">
        <v>310</v>
      </c>
      <c r="B31" s="241">
        <v>0</v>
      </c>
      <c r="C31" s="241">
        <v>0</v>
      </c>
      <c r="D31" s="242">
        <v>0</v>
      </c>
      <c r="E31" s="241"/>
      <c r="F31" s="241">
        <v>0</v>
      </c>
      <c r="G31" s="241">
        <v>6.6656000000000004</v>
      </c>
      <c r="H31" s="242">
        <v>6.6656000000000004</v>
      </c>
      <c r="J31" s="242">
        <v>6.6656000000000004</v>
      </c>
      <c r="K31" s="242"/>
      <c r="L31" s="241">
        <v>0</v>
      </c>
      <c r="M31" s="241">
        <v>0</v>
      </c>
      <c r="N31" s="242">
        <v>0</v>
      </c>
      <c r="O31" s="241"/>
      <c r="P31" s="241">
        <v>0</v>
      </c>
      <c r="Q31" s="241">
        <v>0</v>
      </c>
      <c r="R31" s="242">
        <v>0</v>
      </c>
      <c r="T31" s="242">
        <v>0</v>
      </c>
      <c r="U31" s="243"/>
      <c r="V31" s="245"/>
      <c r="Y31" s="228"/>
      <c r="Z31" s="244"/>
      <c r="AA31" s="244"/>
      <c r="AB31" s="244"/>
      <c r="AC31" s="244"/>
    </row>
    <row r="32" spans="1:29" ht="15" customHeight="1">
      <c r="A32" s="240" t="s">
        <v>528</v>
      </c>
      <c r="B32" s="241">
        <v>200000</v>
      </c>
      <c r="C32" s="241">
        <v>0</v>
      </c>
      <c r="D32" s="242">
        <v>200000</v>
      </c>
      <c r="E32" s="241"/>
      <c r="F32" s="241">
        <v>9000</v>
      </c>
      <c r="G32" s="241">
        <v>0</v>
      </c>
      <c r="H32" s="242">
        <v>9000</v>
      </c>
      <c r="J32" s="242">
        <v>209000</v>
      </c>
      <c r="K32" s="242"/>
      <c r="L32" s="241">
        <v>199660.00257000001</v>
      </c>
      <c r="M32" s="241">
        <v>0</v>
      </c>
      <c r="N32" s="242">
        <v>199660.00257000001</v>
      </c>
      <c r="O32" s="241"/>
      <c r="P32" s="241">
        <v>4000</v>
      </c>
      <c r="Q32" s="241">
        <v>0</v>
      </c>
      <c r="R32" s="242">
        <v>4000</v>
      </c>
      <c r="T32" s="242">
        <v>203660.00257000001</v>
      </c>
      <c r="U32" s="243"/>
      <c r="V32" s="245"/>
      <c r="Y32" s="228"/>
      <c r="Z32" s="244"/>
      <c r="AA32" s="244"/>
      <c r="AB32" s="244"/>
      <c r="AC32" s="244"/>
    </row>
    <row r="33" spans="1:29" ht="15" customHeight="1">
      <c r="A33" s="240" t="s">
        <v>529</v>
      </c>
      <c r="B33" s="241">
        <v>0</v>
      </c>
      <c r="C33" s="241">
        <v>0</v>
      </c>
      <c r="D33" s="242">
        <v>0</v>
      </c>
      <c r="E33" s="241"/>
      <c r="F33" s="241">
        <v>0</v>
      </c>
      <c r="G33" s="241">
        <v>200</v>
      </c>
      <c r="H33" s="242">
        <v>200</v>
      </c>
      <c r="J33" s="242">
        <v>200</v>
      </c>
      <c r="K33" s="242"/>
      <c r="L33" s="241">
        <v>0</v>
      </c>
      <c r="M33" s="241">
        <v>0</v>
      </c>
      <c r="N33" s="242">
        <v>0</v>
      </c>
      <c r="O33" s="241"/>
      <c r="P33" s="241">
        <v>0</v>
      </c>
      <c r="Q33" s="241">
        <v>0</v>
      </c>
      <c r="R33" s="242">
        <v>0</v>
      </c>
      <c r="T33" s="242">
        <v>0</v>
      </c>
      <c r="U33" s="243"/>
      <c r="Y33" s="228"/>
      <c r="Z33" s="244"/>
      <c r="AA33" s="244"/>
      <c r="AB33" s="244"/>
      <c r="AC33" s="244"/>
    </row>
    <row r="34" spans="1:29" ht="15" customHeight="1">
      <c r="A34" s="240" t="s">
        <v>312</v>
      </c>
      <c r="B34" s="241">
        <v>31500</v>
      </c>
      <c r="C34" s="241">
        <v>0</v>
      </c>
      <c r="D34" s="242">
        <v>31500</v>
      </c>
      <c r="E34" s="241"/>
      <c r="F34" s="241">
        <v>0</v>
      </c>
      <c r="G34" s="241">
        <v>0</v>
      </c>
      <c r="H34" s="242">
        <v>0</v>
      </c>
      <c r="J34" s="242">
        <v>31500</v>
      </c>
      <c r="K34" s="242"/>
      <c r="L34" s="241">
        <v>31500</v>
      </c>
      <c r="M34" s="241">
        <v>0</v>
      </c>
      <c r="N34" s="242">
        <v>31500</v>
      </c>
      <c r="O34" s="241"/>
      <c r="P34" s="241">
        <v>0</v>
      </c>
      <c r="Q34" s="241">
        <v>0</v>
      </c>
      <c r="R34" s="242">
        <v>0</v>
      </c>
      <c r="T34" s="242">
        <v>31500</v>
      </c>
      <c r="U34" s="243"/>
      <c r="V34" s="245"/>
      <c r="Y34" s="228"/>
      <c r="Z34" s="244"/>
      <c r="AA34" s="244"/>
      <c r="AB34" s="244"/>
      <c r="AC34" s="244"/>
    </row>
    <row r="35" spans="1:29" ht="15" customHeight="1">
      <c r="A35" s="240" t="s">
        <v>313</v>
      </c>
      <c r="B35" s="241">
        <v>0</v>
      </c>
      <c r="C35" s="241">
        <v>31450</v>
      </c>
      <c r="D35" s="242">
        <v>31450</v>
      </c>
      <c r="E35" s="241"/>
      <c r="F35" s="241">
        <v>0</v>
      </c>
      <c r="G35" s="241">
        <v>0</v>
      </c>
      <c r="H35" s="242">
        <v>0</v>
      </c>
      <c r="J35" s="242">
        <v>31450</v>
      </c>
      <c r="K35" s="242"/>
      <c r="L35" s="241">
        <v>0</v>
      </c>
      <c r="M35" s="241">
        <v>23292.86</v>
      </c>
      <c r="N35" s="242">
        <v>23292.86</v>
      </c>
      <c r="O35" s="241"/>
      <c r="P35" s="241">
        <v>0</v>
      </c>
      <c r="Q35" s="241">
        <v>0</v>
      </c>
      <c r="R35" s="242">
        <v>0</v>
      </c>
      <c r="T35" s="242">
        <v>23292.86</v>
      </c>
      <c r="U35" s="243"/>
      <c r="Y35" s="228"/>
      <c r="Z35" s="244"/>
      <c r="AA35" s="244"/>
      <c r="AB35" s="244"/>
      <c r="AC35" s="244"/>
    </row>
    <row r="36" spans="1:29" ht="15" customHeight="1">
      <c r="A36" s="240" t="s">
        <v>530</v>
      </c>
      <c r="B36" s="241">
        <v>317060</v>
      </c>
      <c r="C36" s="241">
        <v>0</v>
      </c>
      <c r="D36" s="242">
        <v>317060</v>
      </c>
      <c r="E36" s="241"/>
      <c r="F36" s="241">
        <v>0</v>
      </c>
      <c r="G36" s="241">
        <v>0</v>
      </c>
      <c r="H36" s="242">
        <v>0</v>
      </c>
      <c r="J36" s="242">
        <v>317060</v>
      </c>
      <c r="K36" s="242"/>
      <c r="L36" s="241">
        <v>360000</v>
      </c>
      <c r="M36" s="241">
        <v>0</v>
      </c>
      <c r="N36" s="242">
        <v>360000</v>
      </c>
      <c r="O36" s="241"/>
      <c r="P36" s="241">
        <v>0</v>
      </c>
      <c r="Q36" s="241">
        <v>0</v>
      </c>
      <c r="R36" s="242">
        <v>0</v>
      </c>
      <c r="T36" s="242">
        <v>360000</v>
      </c>
      <c r="U36" s="243"/>
      <c r="V36" s="245"/>
      <c r="Y36" s="228"/>
      <c r="Z36" s="244"/>
      <c r="AA36" s="244"/>
      <c r="AB36" s="244"/>
      <c r="AC36" s="244"/>
    </row>
    <row r="37" spans="1:29" ht="15" customHeight="1">
      <c r="A37" s="240" t="s">
        <v>315</v>
      </c>
      <c r="B37" s="241">
        <v>0</v>
      </c>
      <c r="C37" s="241">
        <v>0</v>
      </c>
      <c r="D37" s="242">
        <v>0</v>
      </c>
      <c r="E37" s="241"/>
      <c r="F37" s="241">
        <v>0</v>
      </c>
      <c r="G37" s="241">
        <v>0</v>
      </c>
      <c r="H37" s="242">
        <v>0</v>
      </c>
      <c r="J37" s="242">
        <v>0</v>
      </c>
      <c r="K37" s="242"/>
      <c r="L37" s="241">
        <v>6500</v>
      </c>
      <c r="M37" s="241">
        <v>0</v>
      </c>
      <c r="N37" s="242">
        <v>6500</v>
      </c>
      <c r="O37" s="241"/>
      <c r="P37" s="241">
        <v>0</v>
      </c>
      <c r="Q37" s="241">
        <v>0</v>
      </c>
      <c r="R37" s="242">
        <v>0</v>
      </c>
      <c r="T37" s="242">
        <v>6500</v>
      </c>
      <c r="U37" s="243"/>
      <c r="Y37" s="228"/>
      <c r="Z37" s="244"/>
      <c r="AA37" s="244"/>
      <c r="AB37" s="244"/>
      <c r="AC37" s="244"/>
    </row>
    <row r="38" spans="1:29" ht="15" customHeight="1">
      <c r="A38" s="240" t="s">
        <v>316</v>
      </c>
      <c r="B38" s="241">
        <v>0</v>
      </c>
      <c r="C38" s="241">
        <v>0</v>
      </c>
      <c r="D38" s="242">
        <v>0</v>
      </c>
      <c r="E38" s="241"/>
      <c r="F38" s="241">
        <v>77000</v>
      </c>
      <c r="G38" s="241">
        <v>0</v>
      </c>
      <c r="H38" s="242">
        <v>77000</v>
      </c>
      <c r="J38" s="242">
        <v>77000</v>
      </c>
      <c r="K38" s="242"/>
      <c r="L38" s="241">
        <v>0</v>
      </c>
      <c r="M38" s="241">
        <v>0</v>
      </c>
      <c r="N38" s="242">
        <v>0</v>
      </c>
      <c r="O38" s="241"/>
      <c r="P38" s="241">
        <v>27000</v>
      </c>
      <c r="Q38" s="241">
        <v>0</v>
      </c>
      <c r="R38" s="242">
        <v>27000</v>
      </c>
      <c r="T38" s="242">
        <v>27000</v>
      </c>
      <c r="U38" s="243"/>
      <c r="Y38" s="228"/>
      <c r="Z38" s="244"/>
      <c r="AA38" s="244"/>
      <c r="AB38" s="244"/>
      <c r="AC38" s="244"/>
    </row>
    <row r="39" spans="1:29" ht="15" customHeight="1">
      <c r="A39" s="240" t="s">
        <v>317</v>
      </c>
      <c r="B39" s="241">
        <v>0</v>
      </c>
      <c r="C39" s="241">
        <v>122816.389</v>
      </c>
      <c r="D39" s="242">
        <v>122816.389</v>
      </c>
      <c r="E39" s="241"/>
      <c r="F39" s="241">
        <v>0</v>
      </c>
      <c r="G39" s="241">
        <v>0</v>
      </c>
      <c r="H39" s="242">
        <v>0</v>
      </c>
      <c r="J39" s="242">
        <v>122816.389</v>
      </c>
      <c r="K39" s="242"/>
      <c r="L39" s="241">
        <v>160000</v>
      </c>
      <c r="M39" s="241">
        <v>35463.572</v>
      </c>
      <c r="N39" s="242">
        <v>195463.57199999999</v>
      </c>
      <c r="O39" s="241"/>
      <c r="P39" s="241">
        <v>0</v>
      </c>
      <c r="Q39" s="241">
        <v>0</v>
      </c>
      <c r="R39" s="242">
        <v>0</v>
      </c>
      <c r="T39" s="242">
        <v>195463.57199999999</v>
      </c>
      <c r="U39" s="243"/>
      <c r="V39" s="245"/>
      <c r="Y39" s="228"/>
      <c r="Z39" s="244"/>
      <c r="AA39" s="244"/>
      <c r="AB39" s="244"/>
      <c r="AC39" s="244"/>
    </row>
    <row r="40" spans="1:29" ht="15" customHeight="1">
      <c r="A40" s="240" t="s">
        <v>531</v>
      </c>
      <c r="B40" s="241">
        <v>0</v>
      </c>
      <c r="C40" s="241">
        <v>0</v>
      </c>
      <c r="D40" s="242">
        <v>0</v>
      </c>
      <c r="E40" s="241"/>
      <c r="F40" s="241">
        <v>0</v>
      </c>
      <c r="G40" s="241">
        <v>0</v>
      </c>
      <c r="H40" s="242">
        <v>0</v>
      </c>
      <c r="J40" s="242">
        <v>0</v>
      </c>
      <c r="K40" s="242"/>
      <c r="L40" s="241">
        <v>0</v>
      </c>
      <c r="M40" s="241">
        <v>0</v>
      </c>
      <c r="N40" s="242">
        <v>0</v>
      </c>
      <c r="O40" s="241"/>
      <c r="P40" s="241">
        <v>0</v>
      </c>
      <c r="Q40" s="241">
        <v>7775</v>
      </c>
      <c r="R40" s="242">
        <v>7775</v>
      </c>
      <c r="T40" s="242">
        <v>7775</v>
      </c>
      <c r="U40" s="243"/>
      <c r="V40" s="245"/>
      <c r="Y40" s="228"/>
      <c r="Z40" s="244"/>
      <c r="AA40" s="244"/>
      <c r="AB40" s="244"/>
      <c r="AC40" s="244"/>
    </row>
    <row r="41" spans="1:29" ht="15" customHeight="1">
      <c r="A41" s="240" t="s">
        <v>532</v>
      </c>
      <c r="B41" s="241">
        <v>0</v>
      </c>
      <c r="C41" s="241">
        <v>0</v>
      </c>
      <c r="D41" s="242">
        <v>0</v>
      </c>
      <c r="E41" s="241"/>
      <c r="F41" s="241">
        <v>4200</v>
      </c>
      <c r="G41" s="241">
        <v>52000</v>
      </c>
      <c r="H41" s="242">
        <v>56200</v>
      </c>
      <c r="J41" s="242">
        <v>56200</v>
      </c>
      <c r="K41" s="242"/>
      <c r="L41" s="241">
        <v>0</v>
      </c>
      <c r="M41" s="241">
        <v>0</v>
      </c>
      <c r="N41" s="242">
        <v>0</v>
      </c>
      <c r="O41" s="241"/>
      <c r="P41" s="241">
        <v>5200</v>
      </c>
      <c r="Q41" s="241">
        <v>50000</v>
      </c>
      <c r="R41" s="242">
        <v>55200</v>
      </c>
      <c r="T41" s="242">
        <v>55200</v>
      </c>
      <c r="U41" s="243"/>
      <c r="Y41" s="228"/>
      <c r="Z41" s="244"/>
      <c r="AA41" s="244"/>
      <c r="AB41" s="244"/>
      <c r="AC41" s="244"/>
    </row>
    <row r="42" spans="1:29" ht="15" customHeight="1">
      <c r="A42" s="240" t="s">
        <v>533</v>
      </c>
      <c r="B42" s="241">
        <v>0</v>
      </c>
      <c r="C42" s="241">
        <v>115</v>
      </c>
      <c r="D42" s="242">
        <v>115</v>
      </c>
      <c r="E42" s="241"/>
      <c r="F42" s="241">
        <v>0</v>
      </c>
      <c r="G42" s="241">
        <v>166.70599999999999</v>
      </c>
      <c r="H42" s="242">
        <v>166.70599999999999</v>
      </c>
      <c r="J42" s="242">
        <v>281.70600000000002</v>
      </c>
      <c r="K42" s="242"/>
      <c r="L42" s="241">
        <v>0</v>
      </c>
      <c r="M42" s="241">
        <v>0</v>
      </c>
      <c r="N42" s="242">
        <v>0</v>
      </c>
      <c r="O42" s="241"/>
      <c r="P42" s="241">
        <v>0</v>
      </c>
      <c r="Q42" s="241">
        <v>314.88</v>
      </c>
      <c r="R42" s="242">
        <v>314.88</v>
      </c>
      <c r="T42" s="242">
        <v>314.88</v>
      </c>
      <c r="U42" s="243"/>
      <c r="V42" s="245"/>
      <c r="Y42" s="228"/>
      <c r="Z42" s="244"/>
      <c r="AA42" s="244"/>
      <c r="AB42" s="244"/>
      <c r="AC42" s="244"/>
    </row>
    <row r="43" spans="1:29" ht="15" customHeight="1">
      <c r="A43" s="240" t="s">
        <v>321</v>
      </c>
      <c r="B43" s="241">
        <v>0</v>
      </c>
      <c r="C43" s="241">
        <v>4599.3862200000003</v>
      </c>
      <c r="D43" s="242">
        <v>4599.3862200000003</v>
      </c>
      <c r="E43" s="241"/>
      <c r="F43" s="241">
        <v>0</v>
      </c>
      <c r="G43" s="241">
        <v>0</v>
      </c>
      <c r="H43" s="242">
        <v>0</v>
      </c>
      <c r="J43" s="242">
        <v>4599.3862200000003</v>
      </c>
      <c r="K43" s="242"/>
      <c r="L43" s="241">
        <v>0</v>
      </c>
      <c r="M43" s="241">
        <v>5029.04457</v>
      </c>
      <c r="N43" s="242">
        <v>5029.04457</v>
      </c>
      <c r="O43" s="241"/>
      <c r="P43" s="241">
        <v>0</v>
      </c>
      <c r="Q43" s="241">
        <v>0</v>
      </c>
      <c r="R43" s="242">
        <v>0</v>
      </c>
      <c r="T43" s="242">
        <v>5029.04457</v>
      </c>
      <c r="U43" s="243"/>
      <c r="V43" s="245"/>
      <c r="Y43" s="228"/>
      <c r="Z43" s="244"/>
      <c r="AA43" s="244"/>
      <c r="AB43" s="244"/>
      <c r="AC43" s="244"/>
    </row>
    <row r="44" spans="1:29" ht="15" customHeight="1">
      <c r="A44" s="240" t="s">
        <v>322</v>
      </c>
      <c r="B44" s="241">
        <v>0</v>
      </c>
      <c r="C44" s="241">
        <v>0</v>
      </c>
      <c r="D44" s="242">
        <v>0</v>
      </c>
      <c r="E44" s="241"/>
      <c r="F44" s="241">
        <v>0</v>
      </c>
      <c r="G44" s="241">
        <v>3237.0390000000002</v>
      </c>
      <c r="H44" s="242">
        <v>3237.0390000000002</v>
      </c>
      <c r="J44" s="242">
        <v>3237.0390000000002</v>
      </c>
      <c r="K44" s="242"/>
      <c r="L44" s="241">
        <v>0</v>
      </c>
      <c r="M44" s="241">
        <v>0</v>
      </c>
      <c r="N44" s="242">
        <v>0</v>
      </c>
      <c r="O44" s="241"/>
      <c r="P44" s="241">
        <v>0</v>
      </c>
      <c r="Q44" s="241">
        <v>3272.366</v>
      </c>
      <c r="R44" s="242">
        <v>3272.366</v>
      </c>
      <c r="T44" s="242">
        <v>3272.366</v>
      </c>
      <c r="U44" s="243"/>
      <c r="Y44" s="228"/>
      <c r="Z44" s="244"/>
      <c r="AA44" s="244"/>
      <c r="AB44" s="244"/>
      <c r="AC44" s="244"/>
    </row>
    <row r="45" spans="1:29" ht="15" customHeight="1">
      <c r="A45" s="240" t="s">
        <v>534</v>
      </c>
      <c r="B45" s="241">
        <v>0</v>
      </c>
      <c r="C45" s="241">
        <v>0</v>
      </c>
      <c r="D45" s="242">
        <v>0</v>
      </c>
      <c r="E45" s="241"/>
      <c r="F45" s="241">
        <v>294847.0683499999</v>
      </c>
      <c r="G45" s="241">
        <v>38634.246000000006</v>
      </c>
      <c r="H45" s="242">
        <v>333481.31434999988</v>
      </c>
      <c r="J45" s="242">
        <v>333481.31434999988</v>
      </c>
      <c r="K45" s="242"/>
      <c r="L45" s="241">
        <v>0</v>
      </c>
      <c r="M45" s="241">
        <v>0</v>
      </c>
      <c r="N45" s="242">
        <v>0</v>
      </c>
      <c r="O45" s="241"/>
      <c r="P45" s="241">
        <v>422307.04523000005</v>
      </c>
      <c r="Q45" s="241">
        <v>24724.906999999996</v>
      </c>
      <c r="R45" s="242">
        <v>447031.95223000005</v>
      </c>
      <c r="T45" s="242">
        <v>447031.95223000005</v>
      </c>
      <c r="U45" s="243"/>
      <c r="V45" s="245"/>
      <c r="Y45" s="228"/>
      <c r="Z45" s="244"/>
      <c r="AA45" s="244"/>
      <c r="AB45" s="244"/>
      <c r="AC45" s="244"/>
    </row>
    <row r="46" spans="1:29" ht="15" customHeight="1">
      <c r="A46" s="240" t="s">
        <v>535</v>
      </c>
      <c r="B46" s="241">
        <v>1241000</v>
      </c>
      <c r="C46" s="241">
        <v>0</v>
      </c>
      <c r="D46" s="242">
        <v>1241000</v>
      </c>
      <c r="E46" s="241"/>
      <c r="F46" s="241">
        <v>6229.308</v>
      </c>
      <c r="G46" s="241">
        <v>0</v>
      </c>
      <c r="H46" s="242">
        <v>6229.308</v>
      </c>
      <c r="J46" s="242">
        <v>1247229.308</v>
      </c>
      <c r="K46" s="242"/>
      <c r="L46" s="241">
        <v>1837000</v>
      </c>
      <c r="M46" s="241">
        <v>0</v>
      </c>
      <c r="N46" s="242">
        <v>1837000</v>
      </c>
      <c r="O46" s="241"/>
      <c r="P46" s="241">
        <v>0</v>
      </c>
      <c r="Q46" s="241">
        <v>0</v>
      </c>
      <c r="R46" s="242">
        <v>0</v>
      </c>
      <c r="T46" s="242">
        <v>1837000</v>
      </c>
      <c r="U46" s="243"/>
      <c r="Y46" s="228"/>
      <c r="Z46" s="244"/>
      <c r="AA46" s="244"/>
      <c r="AB46" s="244"/>
      <c r="AC46" s="244"/>
    </row>
    <row r="47" spans="1:29" ht="15" customHeight="1">
      <c r="A47" s="240" t="s">
        <v>325</v>
      </c>
      <c r="B47" s="241">
        <v>89410</v>
      </c>
      <c r="C47" s="241">
        <v>0</v>
      </c>
      <c r="D47" s="242">
        <v>89410</v>
      </c>
      <c r="E47" s="241"/>
      <c r="F47" s="241">
        <v>0</v>
      </c>
      <c r="G47" s="241">
        <v>0</v>
      </c>
      <c r="H47" s="242">
        <v>0</v>
      </c>
      <c r="J47" s="242">
        <v>89410</v>
      </c>
      <c r="K47" s="242"/>
      <c r="L47" s="241">
        <v>93580</v>
      </c>
      <c r="M47" s="241">
        <v>0</v>
      </c>
      <c r="N47" s="242">
        <v>93580</v>
      </c>
      <c r="O47" s="241"/>
      <c r="P47" s="241">
        <v>0</v>
      </c>
      <c r="Q47" s="241">
        <v>0</v>
      </c>
      <c r="R47" s="242">
        <v>0</v>
      </c>
      <c r="T47" s="242">
        <v>93580</v>
      </c>
      <c r="U47" s="243"/>
      <c r="V47" s="245"/>
      <c r="Y47" s="228"/>
      <c r="Z47" s="244"/>
      <c r="AA47" s="244"/>
      <c r="AB47" s="244"/>
      <c r="AC47" s="244"/>
    </row>
    <row r="48" spans="1:29" ht="15" customHeight="1">
      <c r="A48" s="240" t="s">
        <v>327</v>
      </c>
      <c r="B48" s="241">
        <v>88000</v>
      </c>
      <c r="C48" s="241">
        <v>0</v>
      </c>
      <c r="D48" s="242">
        <v>88000</v>
      </c>
      <c r="E48" s="231"/>
      <c r="F48" s="241">
        <v>0</v>
      </c>
      <c r="G48" s="241">
        <v>0</v>
      </c>
      <c r="H48" s="242">
        <v>0</v>
      </c>
      <c r="J48" s="242">
        <v>88000</v>
      </c>
      <c r="K48" s="242"/>
      <c r="L48" s="241">
        <v>44000</v>
      </c>
      <c r="M48" s="241">
        <v>0</v>
      </c>
      <c r="N48" s="242">
        <v>44000</v>
      </c>
      <c r="O48" s="231"/>
      <c r="P48" s="241">
        <v>0</v>
      </c>
      <c r="Q48" s="241">
        <v>0</v>
      </c>
      <c r="R48" s="242">
        <v>0</v>
      </c>
      <c r="T48" s="242">
        <v>44000</v>
      </c>
      <c r="U48" s="243"/>
      <c r="Y48" s="228"/>
      <c r="Z48" s="244"/>
      <c r="AA48" s="244"/>
      <c r="AB48" s="244"/>
      <c r="AC48" s="244"/>
    </row>
    <row r="49" spans="1:29" ht="15" customHeight="1">
      <c r="A49" s="240" t="s">
        <v>536</v>
      </c>
      <c r="B49" s="241">
        <v>0</v>
      </c>
      <c r="C49" s="241">
        <v>0</v>
      </c>
      <c r="D49" s="242">
        <v>0</v>
      </c>
      <c r="E49" s="246"/>
      <c r="F49" s="241">
        <v>12681.60456</v>
      </c>
      <c r="G49" s="241">
        <v>6500</v>
      </c>
      <c r="H49" s="242">
        <v>19181.60456</v>
      </c>
      <c r="J49" s="242">
        <v>19181.60456</v>
      </c>
      <c r="K49" s="242"/>
      <c r="L49" s="241">
        <v>0</v>
      </c>
      <c r="M49" s="241">
        <v>0</v>
      </c>
      <c r="N49" s="242">
        <v>0</v>
      </c>
      <c r="O49" s="246"/>
      <c r="P49" s="241">
        <v>19300.100709999999</v>
      </c>
      <c r="Q49" s="241">
        <v>87150</v>
      </c>
      <c r="R49" s="242">
        <v>106450.10071</v>
      </c>
      <c r="T49" s="242">
        <v>106450.10071</v>
      </c>
      <c r="U49" s="243"/>
      <c r="Y49" s="228"/>
      <c r="Z49" s="244"/>
      <c r="AA49" s="244"/>
      <c r="AB49" s="244"/>
      <c r="AC49" s="244"/>
    </row>
    <row r="50" spans="1:29" ht="15" customHeight="1">
      <c r="A50" s="240" t="s">
        <v>329</v>
      </c>
      <c r="B50" s="241">
        <v>101443.43709000001</v>
      </c>
      <c r="C50" s="241">
        <v>0</v>
      </c>
      <c r="D50" s="242">
        <v>101443.43709000001</v>
      </c>
      <c r="F50" s="241">
        <v>0</v>
      </c>
      <c r="G50" s="241">
        <v>0</v>
      </c>
      <c r="H50" s="242">
        <v>0</v>
      </c>
      <c r="J50" s="242">
        <v>101443.43709000001</v>
      </c>
      <c r="K50" s="242"/>
      <c r="L50" s="241">
        <v>110080.45982</v>
      </c>
      <c r="M50" s="241">
        <v>0</v>
      </c>
      <c r="N50" s="242">
        <v>110080.45982</v>
      </c>
      <c r="P50" s="241">
        <v>0</v>
      </c>
      <c r="Q50" s="241">
        <v>0</v>
      </c>
      <c r="R50" s="242">
        <v>0</v>
      </c>
      <c r="T50" s="242">
        <v>110080.45982</v>
      </c>
      <c r="U50" s="243"/>
      <c r="V50" s="245"/>
      <c r="Y50" s="228"/>
      <c r="Z50" s="244"/>
      <c r="AA50" s="244"/>
      <c r="AB50" s="244"/>
      <c r="AC50" s="244"/>
    </row>
    <row r="51" spans="1:29" ht="15" customHeight="1">
      <c r="A51" s="240" t="s">
        <v>537</v>
      </c>
      <c r="B51" s="241">
        <v>19025</v>
      </c>
      <c r="C51" s="241">
        <v>0</v>
      </c>
      <c r="D51" s="242">
        <v>19025</v>
      </c>
      <c r="F51" s="241">
        <v>0</v>
      </c>
      <c r="G51" s="241">
        <v>0</v>
      </c>
      <c r="H51" s="242">
        <v>0</v>
      </c>
      <c r="J51" s="242">
        <v>19025</v>
      </c>
      <c r="K51" s="242"/>
      <c r="L51" s="241">
        <v>19027</v>
      </c>
      <c r="M51" s="241">
        <v>0</v>
      </c>
      <c r="N51" s="242">
        <v>19027</v>
      </c>
      <c r="P51" s="241">
        <v>0</v>
      </c>
      <c r="Q51" s="241">
        <v>0</v>
      </c>
      <c r="R51" s="242">
        <v>0</v>
      </c>
      <c r="T51" s="242">
        <v>19027</v>
      </c>
      <c r="U51" s="243"/>
      <c r="Y51" s="228"/>
      <c r="Z51" s="244"/>
      <c r="AA51" s="244"/>
      <c r="AB51" s="244"/>
      <c r="AC51" s="244"/>
    </row>
    <row r="52" spans="1:29">
      <c r="A52" s="240" t="s">
        <v>331</v>
      </c>
      <c r="B52" s="241">
        <v>0</v>
      </c>
      <c r="C52" s="241">
        <v>8107.32</v>
      </c>
      <c r="D52" s="242">
        <v>8107.32</v>
      </c>
      <c r="F52" s="241">
        <v>0</v>
      </c>
      <c r="G52" s="241">
        <v>0</v>
      </c>
      <c r="H52" s="242">
        <v>0</v>
      </c>
      <c r="J52" s="242">
        <v>8107.32</v>
      </c>
      <c r="K52" s="242"/>
      <c r="L52" s="241">
        <v>0</v>
      </c>
      <c r="M52" s="241">
        <v>7395.6</v>
      </c>
      <c r="N52" s="242">
        <v>7395.6</v>
      </c>
      <c r="P52" s="241">
        <v>0</v>
      </c>
      <c r="Q52" s="241">
        <v>0</v>
      </c>
      <c r="R52" s="242">
        <v>0</v>
      </c>
      <c r="T52" s="242">
        <v>7395.6</v>
      </c>
      <c r="U52" s="243"/>
      <c r="Y52" s="228"/>
      <c r="Z52" s="244"/>
      <c r="AA52" s="244"/>
      <c r="AB52" s="244"/>
      <c r="AC52" s="244"/>
    </row>
    <row r="53" spans="1:29">
      <c r="A53" s="240" t="s">
        <v>332</v>
      </c>
      <c r="B53" s="241">
        <v>0</v>
      </c>
      <c r="C53" s="241">
        <v>0</v>
      </c>
      <c r="D53" s="242">
        <v>0</v>
      </c>
      <c r="F53" s="241">
        <v>0</v>
      </c>
      <c r="G53" s="241">
        <v>35555</v>
      </c>
      <c r="H53" s="242">
        <v>35555</v>
      </c>
      <c r="J53" s="242">
        <v>35555</v>
      </c>
      <c r="K53" s="242"/>
      <c r="L53" s="241">
        <v>0</v>
      </c>
      <c r="M53" s="241">
        <v>0</v>
      </c>
      <c r="N53" s="242">
        <v>0</v>
      </c>
      <c r="P53" s="241">
        <v>0</v>
      </c>
      <c r="Q53" s="241">
        <v>17858.978999999999</v>
      </c>
      <c r="R53" s="242">
        <v>17858.978999999999</v>
      </c>
      <c r="T53" s="242">
        <v>17858.978999999999</v>
      </c>
      <c r="U53" s="243"/>
      <c r="Y53" s="228"/>
      <c r="Z53" s="244"/>
      <c r="AA53" s="244"/>
      <c r="AB53" s="244"/>
      <c r="AC53" s="244"/>
    </row>
    <row r="54" spans="1:29">
      <c r="A54" s="240" t="s">
        <v>538</v>
      </c>
      <c r="B54" s="241">
        <v>0</v>
      </c>
      <c r="C54" s="241">
        <v>725862.91299999994</v>
      </c>
      <c r="D54" s="242">
        <v>725862.91299999994</v>
      </c>
      <c r="F54" s="241">
        <v>0</v>
      </c>
      <c r="G54" s="241">
        <v>0</v>
      </c>
      <c r="H54" s="242">
        <v>0</v>
      </c>
      <c r="J54" s="242">
        <v>725862.91299999994</v>
      </c>
      <c r="K54" s="242"/>
      <c r="L54" s="241">
        <v>0</v>
      </c>
      <c r="M54" s="241">
        <v>25793.276999999998</v>
      </c>
      <c r="N54" s="242">
        <v>25793.276999999998</v>
      </c>
      <c r="P54" s="241">
        <v>0</v>
      </c>
      <c r="Q54" s="241">
        <v>0</v>
      </c>
      <c r="R54" s="242">
        <v>0</v>
      </c>
      <c r="T54" s="242">
        <v>25793.276999999998</v>
      </c>
      <c r="U54" s="243"/>
      <c r="V54" s="245"/>
      <c r="Y54" s="228"/>
      <c r="Z54" s="244"/>
      <c r="AA54" s="244"/>
      <c r="AB54" s="244"/>
      <c r="AC54" s="244"/>
    </row>
    <row r="55" spans="1:29">
      <c r="A55" s="240" t="s">
        <v>334</v>
      </c>
      <c r="B55" s="241">
        <v>0</v>
      </c>
      <c r="C55" s="241">
        <v>0</v>
      </c>
      <c r="D55" s="242">
        <v>0</v>
      </c>
      <c r="F55" s="241">
        <v>10273.569120000002</v>
      </c>
      <c r="G55" s="241">
        <v>0</v>
      </c>
      <c r="H55" s="242">
        <v>10273.569120000002</v>
      </c>
      <c r="J55" s="242">
        <v>10273.569120000002</v>
      </c>
      <c r="K55" s="242"/>
      <c r="L55" s="241">
        <v>0</v>
      </c>
      <c r="M55" s="241">
        <v>0</v>
      </c>
      <c r="N55" s="242">
        <v>0</v>
      </c>
      <c r="P55" s="241">
        <v>10220.034740000001</v>
      </c>
      <c r="Q55" s="241">
        <v>854.59834000000001</v>
      </c>
      <c r="R55" s="242">
        <v>11074.633080000001</v>
      </c>
      <c r="T55" s="242">
        <v>11074.633080000001</v>
      </c>
      <c r="U55" s="243"/>
      <c r="V55" s="245"/>
      <c r="Y55" s="228"/>
      <c r="Z55" s="244"/>
      <c r="AA55" s="244"/>
      <c r="AB55" s="244"/>
      <c r="AC55" s="244"/>
    </row>
    <row r="56" spans="1:29">
      <c r="A56" s="240" t="s">
        <v>539</v>
      </c>
      <c r="B56" s="241">
        <v>5882.7674399999996</v>
      </c>
      <c r="C56" s="241">
        <v>0</v>
      </c>
      <c r="D56" s="242">
        <v>5882.7674399999996</v>
      </c>
      <c r="F56" s="241">
        <v>47195.642800000009</v>
      </c>
      <c r="G56" s="241">
        <v>576.12699999999995</v>
      </c>
      <c r="H56" s="242">
        <v>47771.769800000009</v>
      </c>
      <c r="J56" s="242">
        <v>53654.537240000005</v>
      </c>
      <c r="K56" s="242"/>
      <c r="L56" s="241">
        <v>5930.1567800000003</v>
      </c>
      <c r="M56" s="241">
        <v>0</v>
      </c>
      <c r="N56" s="242">
        <v>5930.1567800000003</v>
      </c>
      <c r="P56" s="241">
        <v>42313.466630000003</v>
      </c>
      <c r="Q56" s="241">
        <v>0</v>
      </c>
      <c r="R56" s="242">
        <v>42313.466630000003</v>
      </c>
      <c r="T56" s="242">
        <v>48243.62341</v>
      </c>
      <c r="U56" s="243"/>
      <c r="Y56" s="228"/>
      <c r="Z56" s="244"/>
      <c r="AA56" s="244"/>
      <c r="AB56" s="244"/>
      <c r="AC56" s="244"/>
    </row>
    <row r="57" spans="1:29">
      <c r="A57" s="240" t="s">
        <v>336</v>
      </c>
      <c r="B57" s="241">
        <v>0</v>
      </c>
      <c r="C57" s="241">
        <v>441.59852000000001</v>
      </c>
      <c r="D57" s="242">
        <v>441.59852000000001</v>
      </c>
      <c r="F57" s="241">
        <v>0</v>
      </c>
      <c r="G57" s="241">
        <v>0</v>
      </c>
      <c r="H57" s="242">
        <v>0</v>
      </c>
      <c r="J57" s="242">
        <v>441.59852000000001</v>
      </c>
      <c r="K57" s="242"/>
      <c r="L57" s="241">
        <v>0</v>
      </c>
      <c r="M57" s="241">
        <v>443.88</v>
      </c>
      <c r="N57" s="242">
        <v>443.88</v>
      </c>
      <c r="P57" s="241">
        <v>0</v>
      </c>
      <c r="Q57" s="241">
        <v>0</v>
      </c>
      <c r="R57" s="242">
        <v>0</v>
      </c>
      <c r="T57" s="242">
        <v>443.88</v>
      </c>
      <c r="U57" s="243"/>
      <c r="Y57" s="228"/>
      <c r="Z57" s="244"/>
      <c r="AA57" s="244"/>
      <c r="AB57" s="244"/>
      <c r="AC57" s="244"/>
    </row>
    <row r="58" spans="1:29">
      <c r="A58" s="240" t="s">
        <v>540</v>
      </c>
      <c r="B58" s="241">
        <v>15000</v>
      </c>
      <c r="C58" s="241">
        <v>0</v>
      </c>
      <c r="D58" s="242">
        <v>15000</v>
      </c>
      <c r="F58" s="241">
        <v>0</v>
      </c>
      <c r="G58" s="241">
        <v>0</v>
      </c>
      <c r="H58" s="242">
        <v>0</v>
      </c>
      <c r="J58" s="242">
        <v>15000</v>
      </c>
      <c r="K58" s="242"/>
      <c r="L58" s="241">
        <v>15000</v>
      </c>
      <c r="M58" s="241">
        <v>0</v>
      </c>
      <c r="N58" s="242">
        <v>15000</v>
      </c>
      <c r="P58" s="241">
        <v>0</v>
      </c>
      <c r="Q58" s="241">
        <v>0</v>
      </c>
      <c r="R58" s="242">
        <v>0</v>
      </c>
      <c r="T58" s="242">
        <v>15000</v>
      </c>
      <c r="U58" s="243"/>
      <c r="V58" s="245"/>
      <c r="Y58" s="228"/>
      <c r="Z58" s="244"/>
      <c r="AA58" s="244"/>
      <c r="AB58" s="244"/>
      <c r="AC58" s="244"/>
    </row>
    <row r="59" spans="1:29">
      <c r="A59" s="240" t="s">
        <v>541</v>
      </c>
      <c r="B59" s="241">
        <v>0</v>
      </c>
      <c r="C59" s="241">
        <v>7698.4462700000004</v>
      </c>
      <c r="D59" s="242">
        <v>7698.4462700000004</v>
      </c>
      <c r="F59" s="241">
        <v>0</v>
      </c>
      <c r="G59" s="241">
        <v>0</v>
      </c>
      <c r="H59" s="242">
        <v>0</v>
      </c>
      <c r="J59" s="242">
        <v>7698.4462700000004</v>
      </c>
      <c r="K59" s="242"/>
      <c r="L59" s="241">
        <v>0</v>
      </c>
      <c r="M59" s="241">
        <v>8843.1145300000007</v>
      </c>
      <c r="N59" s="242">
        <v>8843.1145300000007</v>
      </c>
      <c r="P59" s="241">
        <v>0</v>
      </c>
      <c r="Q59" s="241">
        <v>0</v>
      </c>
      <c r="R59" s="242">
        <v>0</v>
      </c>
      <c r="T59" s="242">
        <v>8843.1145300000007</v>
      </c>
      <c r="U59" s="243"/>
      <c r="Y59" s="228"/>
      <c r="Z59" s="244"/>
      <c r="AA59" s="244"/>
      <c r="AB59" s="244"/>
      <c r="AC59" s="244"/>
    </row>
    <row r="60" spans="1:29">
      <c r="A60" s="240" t="s">
        <v>340</v>
      </c>
      <c r="B60" s="241">
        <v>0</v>
      </c>
      <c r="C60" s="241">
        <v>0</v>
      </c>
      <c r="D60" s="242">
        <v>0</v>
      </c>
      <c r="F60" s="241">
        <v>1357</v>
      </c>
      <c r="G60" s="241">
        <v>27106.534420000007</v>
      </c>
      <c r="H60" s="242">
        <v>28463.534420000007</v>
      </c>
      <c r="J60" s="242">
        <v>28463.534420000007</v>
      </c>
      <c r="K60" s="242"/>
      <c r="L60" s="241">
        <v>0</v>
      </c>
      <c r="M60" s="241">
        <v>0</v>
      </c>
      <c r="N60" s="242">
        <v>0</v>
      </c>
      <c r="P60" s="241">
        <v>649.32100000000003</v>
      </c>
      <c r="Q60" s="241">
        <v>40371.945999999996</v>
      </c>
      <c r="R60" s="242">
        <v>41021.267</v>
      </c>
      <c r="T60" s="242">
        <v>41021.267</v>
      </c>
      <c r="U60" s="243"/>
      <c r="Y60" s="228"/>
      <c r="Z60" s="244"/>
      <c r="AA60" s="244"/>
      <c r="AB60" s="244"/>
      <c r="AC60" s="244"/>
    </row>
    <row r="61" spans="1:29">
      <c r="A61" s="240" t="s">
        <v>542</v>
      </c>
      <c r="B61" s="241">
        <v>1023.32807</v>
      </c>
      <c r="C61" s="241">
        <v>0</v>
      </c>
      <c r="D61" s="242">
        <v>1023.32807</v>
      </c>
      <c r="F61" s="241">
        <v>72.5</v>
      </c>
      <c r="G61" s="241">
        <v>0</v>
      </c>
      <c r="H61" s="242">
        <v>72.5</v>
      </c>
      <c r="J61" s="242">
        <v>1095.82807</v>
      </c>
      <c r="K61" s="242"/>
      <c r="L61" s="241">
        <v>0</v>
      </c>
      <c r="M61" s="241">
        <v>0</v>
      </c>
      <c r="N61" s="242">
        <v>0</v>
      </c>
      <c r="P61" s="241">
        <v>172.5</v>
      </c>
      <c r="Q61" s="241">
        <v>0</v>
      </c>
      <c r="R61" s="242">
        <v>172.5</v>
      </c>
      <c r="T61" s="242">
        <v>172.5</v>
      </c>
      <c r="U61" s="243"/>
      <c r="V61" s="245"/>
      <c r="Y61" s="228"/>
      <c r="Z61" s="244"/>
      <c r="AA61" s="244"/>
      <c r="AB61" s="244"/>
      <c r="AC61" s="244"/>
    </row>
    <row r="62" spans="1:29">
      <c r="A62" s="240" t="s">
        <v>543</v>
      </c>
      <c r="B62" s="241">
        <v>0</v>
      </c>
      <c r="C62" s="241">
        <v>0</v>
      </c>
      <c r="D62" s="242">
        <v>0</v>
      </c>
      <c r="F62" s="241">
        <v>0</v>
      </c>
      <c r="G62" s="241">
        <v>0</v>
      </c>
      <c r="H62" s="242">
        <v>0</v>
      </c>
      <c r="J62" s="242">
        <v>0</v>
      </c>
      <c r="K62" s="242"/>
      <c r="L62" s="241">
        <v>0</v>
      </c>
      <c r="M62" s="241">
        <v>0</v>
      </c>
      <c r="N62" s="242">
        <v>0</v>
      </c>
      <c r="P62" s="241">
        <v>750</v>
      </c>
      <c r="Q62" s="241">
        <v>450.63900000000001</v>
      </c>
      <c r="R62" s="242">
        <v>1200.6390000000001</v>
      </c>
      <c r="T62" s="242">
        <v>1200.6390000000001</v>
      </c>
      <c r="U62" s="243"/>
      <c r="Y62" s="228"/>
      <c r="Z62" s="244"/>
      <c r="AA62" s="244"/>
      <c r="AB62" s="244"/>
      <c r="AC62" s="244"/>
    </row>
    <row r="63" spans="1:29" ht="12.6" customHeight="1">
      <c r="A63" s="240" t="s">
        <v>544</v>
      </c>
      <c r="B63" s="241">
        <v>0</v>
      </c>
      <c r="C63" s="241">
        <v>0</v>
      </c>
      <c r="D63" s="242">
        <v>0</v>
      </c>
      <c r="F63" s="241">
        <v>3639.6250199999999</v>
      </c>
      <c r="G63" s="241">
        <v>125.13511</v>
      </c>
      <c r="H63" s="242">
        <v>3764.7601300000001</v>
      </c>
      <c r="J63" s="242">
        <v>3764.7601300000001</v>
      </c>
      <c r="K63" s="242"/>
      <c r="L63" s="241">
        <v>0</v>
      </c>
      <c r="M63" s="241">
        <v>0</v>
      </c>
      <c r="N63" s="242">
        <v>0</v>
      </c>
      <c r="P63" s="241">
        <v>367.5</v>
      </c>
      <c r="Q63" s="241">
        <v>0</v>
      </c>
      <c r="R63" s="242">
        <v>367.5</v>
      </c>
      <c r="T63" s="242">
        <v>367.5</v>
      </c>
      <c r="U63" s="243"/>
      <c r="V63" s="245"/>
      <c r="Y63" s="228"/>
      <c r="Z63" s="244"/>
      <c r="AA63" s="244"/>
      <c r="AB63" s="244"/>
      <c r="AC63" s="244"/>
    </row>
    <row r="64" spans="1:29">
      <c r="A64" s="240" t="s">
        <v>344</v>
      </c>
      <c r="B64" s="241">
        <v>0</v>
      </c>
      <c r="C64" s="241">
        <v>9394.4664000000012</v>
      </c>
      <c r="D64" s="242">
        <v>9394.4664000000012</v>
      </c>
      <c r="F64" s="241">
        <v>0</v>
      </c>
      <c r="G64" s="241">
        <v>4641.5820000000003</v>
      </c>
      <c r="H64" s="242">
        <v>4641.5820000000003</v>
      </c>
      <c r="J64" s="242">
        <v>14036.048400000001</v>
      </c>
      <c r="K64" s="242"/>
      <c r="L64" s="241">
        <v>0</v>
      </c>
      <c r="M64" s="241">
        <v>9213.8878700000005</v>
      </c>
      <c r="N64" s="242">
        <v>9213.8878700000005</v>
      </c>
      <c r="P64" s="241">
        <v>0</v>
      </c>
      <c r="Q64" s="241">
        <v>8610.296620000001</v>
      </c>
      <c r="R64" s="242">
        <v>8610.296620000001</v>
      </c>
      <c r="T64" s="242">
        <v>17824.18449</v>
      </c>
      <c r="U64" s="243"/>
      <c r="Y64" s="228"/>
      <c r="Z64" s="244"/>
      <c r="AA64" s="244"/>
      <c r="AB64" s="244"/>
      <c r="AC64" s="244"/>
    </row>
    <row r="65" spans="1:29">
      <c r="A65" s="240" t="s">
        <v>345</v>
      </c>
      <c r="B65" s="241">
        <v>0</v>
      </c>
      <c r="C65" s="241">
        <v>3239.0181419999999</v>
      </c>
      <c r="D65" s="242">
        <v>3239.0181419999999</v>
      </c>
      <c r="F65" s="241">
        <v>510.87018999999998</v>
      </c>
      <c r="G65" s="241">
        <v>10235.081040000001</v>
      </c>
      <c r="H65" s="242">
        <v>10745.951230000001</v>
      </c>
      <c r="J65" s="242">
        <v>13984.969372</v>
      </c>
      <c r="K65" s="242"/>
      <c r="L65" s="241">
        <v>0</v>
      </c>
      <c r="M65" s="241">
        <v>0</v>
      </c>
      <c r="N65" s="242">
        <v>0</v>
      </c>
      <c r="P65" s="241">
        <v>1551.2456400000001</v>
      </c>
      <c r="Q65" s="241">
        <v>9757.2719899999993</v>
      </c>
      <c r="R65" s="242">
        <v>11308.517629999998</v>
      </c>
      <c r="T65" s="242">
        <v>11308.517629999998</v>
      </c>
      <c r="U65" s="243"/>
      <c r="V65" s="245"/>
      <c r="Y65" s="228"/>
      <c r="Z65" s="244"/>
      <c r="AA65" s="244"/>
      <c r="AB65" s="244"/>
      <c r="AC65" s="244"/>
    </row>
    <row r="66" spans="1:29">
      <c r="A66" s="240" t="s">
        <v>545</v>
      </c>
      <c r="B66" s="241">
        <v>61464.062709999998</v>
      </c>
      <c r="C66" s="241">
        <v>0</v>
      </c>
      <c r="D66" s="242">
        <v>61464.062709999998</v>
      </c>
      <c r="F66" s="241">
        <v>5000</v>
      </c>
      <c r="G66" s="241">
        <v>0</v>
      </c>
      <c r="H66" s="242">
        <v>5000</v>
      </c>
      <c r="J66" s="242">
        <v>66464.062709999998</v>
      </c>
      <c r="K66" s="242"/>
      <c r="L66" s="241">
        <v>11547.65605</v>
      </c>
      <c r="M66" s="241">
        <v>0</v>
      </c>
      <c r="N66" s="242">
        <v>11547.65605</v>
      </c>
      <c r="P66" s="241">
        <v>57103.365000000005</v>
      </c>
      <c r="Q66" s="241">
        <v>0</v>
      </c>
      <c r="R66" s="242">
        <v>57103.365000000005</v>
      </c>
      <c r="T66" s="242">
        <v>68651.02105000001</v>
      </c>
      <c r="U66" s="243"/>
      <c r="V66" s="245"/>
      <c r="Y66" s="228"/>
      <c r="Z66" s="244"/>
      <c r="AA66" s="244"/>
      <c r="AB66" s="244"/>
      <c r="AC66" s="244"/>
    </row>
    <row r="67" spans="1:29">
      <c r="A67" s="240" t="s">
        <v>546</v>
      </c>
      <c r="B67" s="241">
        <v>0</v>
      </c>
      <c r="C67" s="241">
        <v>0</v>
      </c>
      <c r="D67" s="242">
        <v>0</v>
      </c>
      <c r="F67" s="241">
        <v>0</v>
      </c>
      <c r="G67" s="241">
        <v>44000</v>
      </c>
      <c r="H67" s="242">
        <v>44000</v>
      </c>
      <c r="J67" s="242">
        <v>44000</v>
      </c>
      <c r="K67" s="242"/>
      <c r="L67" s="241">
        <v>0</v>
      </c>
      <c r="M67" s="241">
        <v>0</v>
      </c>
      <c r="N67" s="242">
        <v>0</v>
      </c>
      <c r="P67" s="241">
        <v>0</v>
      </c>
      <c r="Q67" s="241">
        <v>600</v>
      </c>
      <c r="R67" s="242">
        <v>600</v>
      </c>
      <c r="T67" s="242">
        <v>600</v>
      </c>
      <c r="U67" s="243"/>
      <c r="Y67" s="228"/>
      <c r="Z67" s="244"/>
      <c r="AA67" s="244"/>
      <c r="AB67" s="244"/>
      <c r="AC67" s="244"/>
    </row>
    <row r="68" spans="1:29">
      <c r="A68" s="240" t="s">
        <v>347</v>
      </c>
      <c r="B68" s="241">
        <v>0.73357000000000006</v>
      </c>
      <c r="C68" s="241">
        <v>0</v>
      </c>
      <c r="D68" s="242">
        <v>0.73357000000000006</v>
      </c>
      <c r="F68" s="241">
        <v>0</v>
      </c>
      <c r="G68" s="241">
        <v>0</v>
      </c>
      <c r="H68" s="242">
        <v>0</v>
      </c>
      <c r="J68" s="242">
        <v>0.73357000000000006</v>
      </c>
      <c r="K68" s="242"/>
      <c r="L68" s="241">
        <v>0.97360000000000002</v>
      </c>
      <c r="M68" s="241">
        <v>0</v>
      </c>
      <c r="N68" s="242">
        <v>0.97360000000000002</v>
      </c>
      <c r="P68" s="241">
        <v>0</v>
      </c>
      <c r="Q68" s="241">
        <v>0</v>
      </c>
      <c r="R68" s="242">
        <v>0</v>
      </c>
      <c r="T68" s="242">
        <v>0.97360000000000002</v>
      </c>
      <c r="U68" s="243"/>
      <c r="Y68" s="228"/>
      <c r="Z68" s="244"/>
      <c r="AA68" s="244"/>
      <c r="AB68" s="244"/>
      <c r="AC68" s="244"/>
    </row>
    <row r="69" spans="1:29">
      <c r="A69" s="240" t="s">
        <v>349</v>
      </c>
      <c r="B69" s="241">
        <v>0</v>
      </c>
      <c r="C69" s="241">
        <v>15860.72352</v>
      </c>
      <c r="D69" s="242">
        <v>15860.72352</v>
      </c>
      <c r="F69" s="241">
        <v>0</v>
      </c>
      <c r="G69" s="241">
        <v>1411.3920000000001</v>
      </c>
      <c r="H69" s="242">
        <v>1411.3920000000001</v>
      </c>
      <c r="J69" s="242">
        <v>17272.115519999999</v>
      </c>
      <c r="K69" s="242"/>
      <c r="L69" s="241">
        <v>0</v>
      </c>
      <c r="M69" s="241">
        <v>13683.88342</v>
      </c>
      <c r="N69" s="242">
        <v>13683.88342</v>
      </c>
      <c r="P69" s="241">
        <v>0</v>
      </c>
      <c r="Q69" s="241">
        <v>1000</v>
      </c>
      <c r="R69" s="242">
        <v>1000</v>
      </c>
      <c r="T69" s="242">
        <v>14683.88342</v>
      </c>
      <c r="U69" s="243"/>
      <c r="V69" s="245"/>
      <c r="Y69" s="228"/>
      <c r="Z69" s="244"/>
      <c r="AA69" s="244"/>
      <c r="AB69" s="244"/>
      <c r="AC69" s="244"/>
    </row>
    <row r="70" spans="1:29">
      <c r="A70" s="240" t="s">
        <v>350</v>
      </c>
      <c r="B70" s="241">
        <v>0</v>
      </c>
      <c r="C70" s="241">
        <v>0</v>
      </c>
      <c r="D70" s="242">
        <v>0</v>
      </c>
      <c r="F70" s="241">
        <v>8981.2289899999978</v>
      </c>
      <c r="G70" s="241">
        <v>27818.347000000002</v>
      </c>
      <c r="H70" s="242">
        <v>36799.575989999998</v>
      </c>
      <c r="J70" s="242">
        <v>36799.575989999998</v>
      </c>
      <c r="K70" s="242"/>
      <c r="L70" s="241">
        <v>0</v>
      </c>
      <c r="M70" s="241">
        <v>0</v>
      </c>
      <c r="N70" s="242">
        <v>0</v>
      </c>
      <c r="P70" s="241">
        <v>30697.202949999995</v>
      </c>
      <c r="Q70" s="241">
        <v>31061.991039999997</v>
      </c>
      <c r="R70" s="242">
        <v>61759.193989999992</v>
      </c>
      <c r="T70" s="242">
        <v>61759.193989999992</v>
      </c>
      <c r="U70" s="243"/>
      <c r="V70" s="245"/>
      <c r="Y70" s="228"/>
      <c r="Z70" s="244"/>
      <c r="AA70" s="244"/>
      <c r="AB70" s="244"/>
      <c r="AC70" s="244"/>
    </row>
    <row r="71" spans="1:29">
      <c r="A71" s="240" t="s">
        <v>547</v>
      </c>
      <c r="B71" s="241">
        <v>0</v>
      </c>
      <c r="C71" s="241">
        <v>0</v>
      </c>
      <c r="D71" s="242">
        <v>0</v>
      </c>
      <c r="F71" s="241">
        <v>0</v>
      </c>
      <c r="G71" s="241">
        <v>0</v>
      </c>
      <c r="H71" s="242">
        <v>0</v>
      </c>
      <c r="J71" s="242">
        <v>0</v>
      </c>
      <c r="K71" s="242"/>
      <c r="L71" s="241">
        <v>0</v>
      </c>
      <c r="M71" s="241">
        <v>0</v>
      </c>
      <c r="N71" s="242">
        <v>0</v>
      </c>
      <c r="P71" s="241">
        <v>500</v>
      </c>
      <c r="Q71" s="241">
        <v>0</v>
      </c>
      <c r="R71" s="242">
        <v>500</v>
      </c>
      <c r="T71" s="242">
        <v>500</v>
      </c>
      <c r="U71" s="243"/>
      <c r="V71" s="245"/>
      <c r="Y71" s="228"/>
      <c r="Z71" s="244"/>
      <c r="AA71" s="244"/>
      <c r="AB71" s="244"/>
      <c r="AC71" s="244"/>
    </row>
    <row r="72" spans="1:29">
      <c r="A72" s="240" t="s">
        <v>548</v>
      </c>
      <c r="B72" s="241">
        <v>48000</v>
      </c>
      <c r="C72" s="241">
        <v>0</v>
      </c>
      <c r="D72" s="242">
        <v>48000</v>
      </c>
      <c r="F72" s="241">
        <v>390071.72702999995</v>
      </c>
      <c r="G72" s="241">
        <v>10000</v>
      </c>
      <c r="H72" s="242">
        <v>400071.72702999995</v>
      </c>
      <c r="J72" s="242">
        <v>448071.72702999995</v>
      </c>
      <c r="K72" s="242"/>
      <c r="L72" s="241">
        <v>48000</v>
      </c>
      <c r="M72" s="241">
        <v>0</v>
      </c>
      <c r="N72" s="242">
        <v>48000</v>
      </c>
      <c r="P72" s="241">
        <v>391463.20732000005</v>
      </c>
      <c r="Q72" s="241">
        <v>10000</v>
      </c>
      <c r="R72" s="242">
        <v>401463.20732000005</v>
      </c>
      <c r="T72" s="242">
        <v>449463.20732000005</v>
      </c>
      <c r="U72" s="243"/>
      <c r="V72" s="245"/>
      <c r="Y72" s="228"/>
      <c r="Z72" s="244"/>
      <c r="AA72" s="244"/>
      <c r="AB72" s="244"/>
      <c r="AC72" s="244"/>
    </row>
    <row r="73" spans="1:29">
      <c r="A73" s="240" t="s">
        <v>549</v>
      </c>
      <c r="B73" s="241">
        <v>0</v>
      </c>
      <c r="C73" s="241">
        <v>0</v>
      </c>
      <c r="D73" s="242">
        <v>0</v>
      </c>
      <c r="F73" s="241">
        <v>0</v>
      </c>
      <c r="G73" s="241">
        <v>143.94466</v>
      </c>
      <c r="H73" s="242">
        <v>143.94466</v>
      </c>
      <c r="J73" s="242">
        <v>143.94466</v>
      </c>
      <c r="K73" s="242"/>
      <c r="L73" s="241">
        <v>0</v>
      </c>
      <c r="M73" s="241">
        <v>0</v>
      </c>
      <c r="N73" s="242">
        <v>0</v>
      </c>
      <c r="P73" s="241">
        <v>100</v>
      </c>
      <c r="Q73" s="241">
        <v>0</v>
      </c>
      <c r="R73" s="242">
        <v>100</v>
      </c>
      <c r="T73" s="242">
        <v>100</v>
      </c>
      <c r="U73" s="243"/>
      <c r="V73" s="245"/>
      <c r="Y73" s="228"/>
      <c r="Z73" s="244"/>
      <c r="AA73" s="244"/>
      <c r="AB73" s="244"/>
      <c r="AC73" s="244"/>
    </row>
    <row r="74" spans="1:29">
      <c r="A74" s="240" t="s">
        <v>550</v>
      </c>
      <c r="B74" s="241">
        <v>0</v>
      </c>
      <c r="C74" s="241">
        <v>33112.055999999997</v>
      </c>
      <c r="D74" s="242">
        <v>33112.055999999997</v>
      </c>
      <c r="F74" s="241">
        <v>0</v>
      </c>
      <c r="G74" s="241">
        <v>3286.1310000000003</v>
      </c>
      <c r="H74" s="242">
        <v>3286.1310000000003</v>
      </c>
      <c r="J74" s="242">
        <v>36398.186999999998</v>
      </c>
      <c r="K74" s="242"/>
      <c r="L74" s="241">
        <v>0</v>
      </c>
      <c r="M74" s="241">
        <v>27471.663999999997</v>
      </c>
      <c r="N74" s="242">
        <v>27471.663999999997</v>
      </c>
      <c r="P74" s="241">
        <v>0</v>
      </c>
      <c r="Q74" s="241">
        <v>4446.6189999999988</v>
      </c>
      <c r="R74" s="242">
        <v>4446.6189999999988</v>
      </c>
      <c r="T74" s="242">
        <v>31918.282999999996</v>
      </c>
      <c r="U74" s="243"/>
      <c r="V74" s="245"/>
      <c r="Y74" s="228"/>
      <c r="Z74" s="244"/>
      <c r="AA74" s="244"/>
      <c r="AB74" s="244"/>
      <c r="AC74" s="244"/>
    </row>
    <row r="75" spans="1:29">
      <c r="A75" s="240" t="s">
        <v>551</v>
      </c>
      <c r="B75" s="241">
        <v>0</v>
      </c>
      <c r="C75" s="241">
        <v>0</v>
      </c>
      <c r="D75" s="242">
        <v>0</v>
      </c>
      <c r="F75" s="241">
        <v>39708.447119999997</v>
      </c>
      <c r="G75" s="241">
        <v>2834</v>
      </c>
      <c r="H75" s="242">
        <v>42542.447119999997</v>
      </c>
      <c r="J75" s="242">
        <v>42542.447119999997</v>
      </c>
      <c r="K75" s="242"/>
      <c r="L75" s="241">
        <v>0</v>
      </c>
      <c r="M75" s="241">
        <v>0</v>
      </c>
      <c r="N75" s="242">
        <v>0</v>
      </c>
      <c r="P75" s="241">
        <v>69950</v>
      </c>
      <c r="Q75" s="241">
        <v>3100</v>
      </c>
      <c r="R75" s="242">
        <v>73050</v>
      </c>
      <c r="T75" s="242">
        <v>73050</v>
      </c>
      <c r="U75" s="243"/>
      <c r="V75" s="245"/>
      <c r="Y75" s="228"/>
      <c r="Z75" s="244"/>
      <c r="AA75" s="244"/>
      <c r="AB75" s="244"/>
      <c r="AC75" s="244"/>
    </row>
    <row r="76" spans="1:29">
      <c r="A76" s="240" t="s">
        <v>552</v>
      </c>
      <c r="B76" s="241">
        <v>56000</v>
      </c>
      <c r="C76" s="241">
        <v>0</v>
      </c>
      <c r="D76" s="242">
        <v>56000</v>
      </c>
      <c r="F76" s="241">
        <v>93489.837840000022</v>
      </c>
      <c r="G76" s="241">
        <v>2146.5104499999998</v>
      </c>
      <c r="H76" s="242">
        <v>95636.348290000024</v>
      </c>
      <c r="J76" s="242">
        <v>151636.34829000002</v>
      </c>
      <c r="K76" s="242"/>
      <c r="L76" s="241">
        <v>55000</v>
      </c>
      <c r="M76" s="241">
        <v>0</v>
      </c>
      <c r="N76" s="242">
        <v>55000</v>
      </c>
      <c r="P76" s="241">
        <v>77161.830390000003</v>
      </c>
      <c r="Q76" s="241">
        <v>5603.4960000000001</v>
      </c>
      <c r="R76" s="242">
        <v>82765.326390000002</v>
      </c>
      <c r="T76" s="242">
        <v>137765.32639</v>
      </c>
      <c r="U76" s="243"/>
      <c r="V76" s="245"/>
      <c r="Y76" s="228"/>
      <c r="Z76" s="244"/>
      <c r="AA76" s="244"/>
      <c r="AB76" s="244"/>
      <c r="AC76" s="244"/>
    </row>
    <row r="77" spans="1:29">
      <c r="A77" s="240" t="s">
        <v>358</v>
      </c>
      <c r="B77" s="241">
        <v>0</v>
      </c>
      <c r="C77" s="241">
        <v>0</v>
      </c>
      <c r="D77" s="242">
        <v>0</v>
      </c>
      <c r="F77" s="241">
        <v>569.53916000000004</v>
      </c>
      <c r="G77" s="241">
        <v>289.663408</v>
      </c>
      <c r="H77" s="242">
        <v>859.20256800000004</v>
      </c>
      <c r="J77" s="242">
        <v>859.20256800000004</v>
      </c>
      <c r="K77" s="242"/>
      <c r="L77" s="241">
        <v>0</v>
      </c>
      <c r="M77" s="241">
        <v>0</v>
      </c>
      <c r="N77" s="242">
        <v>0</v>
      </c>
      <c r="P77" s="241">
        <v>1047.6501699999999</v>
      </c>
      <c r="Q77" s="241">
        <v>253.84602000000001</v>
      </c>
      <c r="R77" s="242">
        <v>1301.4961899999998</v>
      </c>
      <c r="T77" s="242">
        <v>1301.4961899999998</v>
      </c>
      <c r="U77" s="243"/>
      <c r="V77" s="245"/>
      <c r="Y77" s="228"/>
      <c r="Z77" s="244"/>
      <c r="AA77" s="244"/>
      <c r="AB77" s="244"/>
      <c r="AC77" s="244"/>
    </row>
    <row r="78" spans="1:29">
      <c r="A78" s="240" t="s">
        <v>359</v>
      </c>
      <c r="B78" s="241">
        <v>6625.0016640000003</v>
      </c>
      <c r="C78" s="241">
        <v>0</v>
      </c>
      <c r="D78" s="242">
        <v>6625.0016640000003</v>
      </c>
      <c r="F78" s="241">
        <v>629.83344</v>
      </c>
      <c r="G78" s="241">
        <v>0</v>
      </c>
      <c r="H78" s="242">
        <v>629.83344</v>
      </c>
      <c r="J78" s="242">
        <v>7254.8351040000007</v>
      </c>
      <c r="K78" s="242"/>
      <c r="L78" s="241">
        <v>6670.2531479999998</v>
      </c>
      <c r="M78" s="241">
        <v>0</v>
      </c>
      <c r="N78" s="242">
        <v>6670.2531479999998</v>
      </c>
      <c r="P78" s="241">
        <v>2444.6738699999996</v>
      </c>
      <c r="Q78" s="241">
        <v>0</v>
      </c>
      <c r="R78" s="242">
        <v>2444.6738699999996</v>
      </c>
      <c r="T78" s="242">
        <v>9114.9270179999985</v>
      </c>
      <c r="U78" s="243"/>
      <c r="V78" s="245"/>
      <c r="Y78" s="228"/>
      <c r="Z78" s="244"/>
      <c r="AA78" s="244"/>
      <c r="AB78" s="244"/>
      <c r="AC78" s="244"/>
    </row>
    <row r="79" spans="1:29">
      <c r="A79" s="240" t="s">
        <v>360</v>
      </c>
      <c r="B79" s="241">
        <v>12500</v>
      </c>
      <c r="C79" s="241">
        <v>0</v>
      </c>
      <c r="D79" s="242">
        <v>12500</v>
      </c>
      <c r="F79" s="241">
        <v>6211.6527199999991</v>
      </c>
      <c r="G79" s="241">
        <v>639.9670000000001</v>
      </c>
      <c r="H79" s="242">
        <v>6851.6197199999988</v>
      </c>
      <c r="J79" s="242">
        <v>19351.619719999999</v>
      </c>
      <c r="K79" s="242"/>
      <c r="L79" s="241">
        <v>12500</v>
      </c>
      <c r="M79" s="241">
        <v>0</v>
      </c>
      <c r="N79" s="242">
        <v>12500</v>
      </c>
      <c r="P79" s="241">
        <v>4317.4997000000003</v>
      </c>
      <c r="Q79" s="241">
        <v>580</v>
      </c>
      <c r="R79" s="242">
        <v>4897.4997000000003</v>
      </c>
      <c r="T79" s="242">
        <v>17397.4997</v>
      </c>
      <c r="U79" s="243"/>
      <c r="V79" s="245"/>
      <c r="Y79" s="228"/>
      <c r="Z79" s="244"/>
      <c r="AA79" s="244"/>
      <c r="AB79" s="244"/>
      <c r="AC79" s="244"/>
    </row>
    <row r="80" spans="1:29">
      <c r="A80" s="240" t="s">
        <v>553</v>
      </c>
      <c r="B80" s="241">
        <v>0</v>
      </c>
      <c r="C80" s="241">
        <v>3300</v>
      </c>
      <c r="D80" s="242">
        <v>3300</v>
      </c>
      <c r="F80" s="241">
        <v>2851</v>
      </c>
      <c r="G80" s="241">
        <v>1656.9241904</v>
      </c>
      <c r="H80" s="242">
        <v>4507.9241904</v>
      </c>
      <c r="J80" s="242">
        <v>7807.9241904</v>
      </c>
      <c r="K80" s="242"/>
      <c r="L80" s="241">
        <v>0</v>
      </c>
      <c r="M80" s="241">
        <v>3300</v>
      </c>
      <c r="N80" s="242">
        <v>3300</v>
      </c>
      <c r="P80" s="241">
        <v>2100</v>
      </c>
      <c r="Q80" s="241">
        <v>1468.3383634000002</v>
      </c>
      <c r="R80" s="242">
        <v>3568.3383634000002</v>
      </c>
      <c r="T80" s="242">
        <v>6868.3383634000002</v>
      </c>
      <c r="U80" s="243"/>
      <c r="V80" s="245"/>
      <c r="Y80" s="228"/>
      <c r="Z80" s="244"/>
      <c r="AA80" s="244"/>
      <c r="AB80" s="244"/>
      <c r="AC80" s="244"/>
    </row>
    <row r="81" spans="1:29">
      <c r="A81" s="240" t="s">
        <v>554</v>
      </c>
      <c r="B81" s="241">
        <v>0</v>
      </c>
      <c r="C81" s="241">
        <v>562.97753999999998</v>
      </c>
      <c r="D81" s="242">
        <v>562.97753999999998</v>
      </c>
      <c r="F81" s="241">
        <v>0</v>
      </c>
      <c r="G81" s="241">
        <v>0</v>
      </c>
      <c r="H81" s="242">
        <v>0</v>
      </c>
      <c r="J81" s="242">
        <v>562.97753999999998</v>
      </c>
      <c r="K81" s="242"/>
      <c r="L81" s="241">
        <v>0</v>
      </c>
      <c r="M81" s="241">
        <v>680.59529999999995</v>
      </c>
      <c r="N81" s="242">
        <v>680.59529999999995</v>
      </c>
      <c r="P81" s="241">
        <v>0</v>
      </c>
      <c r="Q81" s="241">
        <v>0</v>
      </c>
      <c r="R81" s="242">
        <v>0</v>
      </c>
      <c r="T81" s="242">
        <v>680.59529999999995</v>
      </c>
      <c r="U81" s="243"/>
      <c r="V81" s="245"/>
      <c r="Y81" s="228"/>
      <c r="Z81" s="244"/>
      <c r="AA81" s="244"/>
      <c r="AB81" s="244"/>
      <c r="AC81" s="244"/>
    </row>
    <row r="82" spans="1:29">
      <c r="A82" s="240" t="s">
        <v>363</v>
      </c>
      <c r="B82" s="241">
        <v>0</v>
      </c>
      <c r="C82" s="241">
        <v>2200</v>
      </c>
      <c r="D82" s="242">
        <v>2200</v>
      </c>
      <c r="F82" s="241">
        <v>333.334</v>
      </c>
      <c r="G82" s="241">
        <v>774.07099999999991</v>
      </c>
      <c r="H82" s="242">
        <v>1107.405</v>
      </c>
      <c r="J82" s="242">
        <v>3307.4049999999997</v>
      </c>
      <c r="K82" s="242"/>
      <c r="L82" s="241">
        <v>0</v>
      </c>
      <c r="M82" s="241">
        <v>2200</v>
      </c>
      <c r="N82" s="242">
        <v>2200</v>
      </c>
      <c r="P82" s="241">
        <v>1506.567</v>
      </c>
      <c r="Q82" s="241">
        <v>1358</v>
      </c>
      <c r="R82" s="242">
        <v>2864.567</v>
      </c>
      <c r="T82" s="242">
        <v>5064.567</v>
      </c>
      <c r="U82" s="243"/>
      <c r="V82" s="245"/>
      <c r="Y82" s="228"/>
      <c r="Z82" s="244"/>
      <c r="AA82" s="244"/>
      <c r="AB82" s="244"/>
      <c r="AC82" s="244"/>
    </row>
    <row r="83" spans="1:29">
      <c r="A83" s="240" t="s">
        <v>555</v>
      </c>
      <c r="B83" s="241">
        <v>0</v>
      </c>
      <c r="C83" s="241">
        <v>0</v>
      </c>
      <c r="D83" s="242">
        <v>0</v>
      </c>
      <c r="F83" s="241">
        <v>4183.9985800000004</v>
      </c>
      <c r="G83" s="241">
        <v>0</v>
      </c>
      <c r="H83" s="242">
        <v>4183.9985800000004</v>
      </c>
      <c r="J83" s="242">
        <v>4183.9985800000004</v>
      </c>
      <c r="K83" s="242"/>
      <c r="L83" s="241">
        <v>0</v>
      </c>
      <c r="M83" s="241">
        <v>0</v>
      </c>
      <c r="N83" s="242">
        <v>0</v>
      </c>
      <c r="P83" s="241">
        <v>2112.672</v>
      </c>
      <c r="Q83" s="241">
        <v>2642.3119999999999</v>
      </c>
      <c r="R83" s="242">
        <v>4754.9840000000004</v>
      </c>
      <c r="T83" s="242">
        <v>4754.9840000000004</v>
      </c>
      <c r="U83" s="243"/>
      <c r="V83" s="245"/>
      <c r="Y83" s="228"/>
      <c r="Z83" s="244"/>
      <c r="AA83" s="244"/>
      <c r="AB83" s="244"/>
      <c r="AC83" s="244"/>
    </row>
    <row r="84" spans="1:29">
      <c r="A84" s="240" t="s">
        <v>556</v>
      </c>
      <c r="B84" s="241">
        <v>0</v>
      </c>
      <c r="C84" s="241">
        <v>0</v>
      </c>
      <c r="D84" s="242">
        <v>0</v>
      </c>
      <c r="F84" s="241">
        <v>1000</v>
      </c>
      <c r="G84" s="241">
        <v>0</v>
      </c>
      <c r="H84" s="242">
        <v>1000</v>
      </c>
      <c r="J84" s="242">
        <v>1000</v>
      </c>
      <c r="K84" s="242"/>
      <c r="L84" s="241">
        <v>0</v>
      </c>
      <c r="M84" s="241">
        <v>0</v>
      </c>
      <c r="N84" s="242">
        <v>0</v>
      </c>
      <c r="P84" s="241">
        <v>250</v>
      </c>
      <c r="Q84" s="241">
        <v>0</v>
      </c>
      <c r="R84" s="242">
        <v>250</v>
      </c>
      <c r="T84" s="242">
        <v>250</v>
      </c>
      <c r="U84" s="243"/>
      <c r="V84" s="245"/>
      <c r="Y84" s="228"/>
      <c r="Z84" s="244"/>
      <c r="AA84" s="244"/>
      <c r="AB84" s="244"/>
      <c r="AC84" s="244"/>
    </row>
    <row r="85" spans="1:29">
      <c r="A85" s="240" t="s">
        <v>366</v>
      </c>
      <c r="B85" s="241">
        <v>0</v>
      </c>
      <c r="C85" s="241">
        <v>0</v>
      </c>
      <c r="D85" s="242">
        <v>0</v>
      </c>
      <c r="F85" s="241">
        <v>92551.983850000004</v>
      </c>
      <c r="G85" s="241">
        <v>2671.5420000000004</v>
      </c>
      <c r="H85" s="242">
        <v>95223.525850000005</v>
      </c>
      <c r="J85" s="242">
        <v>95223.525850000005</v>
      </c>
      <c r="K85" s="242"/>
      <c r="L85" s="241">
        <v>0</v>
      </c>
      <c r="M85" s="241">
        <v>0</v>
      </c>
      <c r="N85" s="242">
        <v>0</v>
      </c>
      <c r="P85" s="241">
        <v>61562.315220000004</v>
      </c>
      <c r="Q85" s="241">
        <v>0</v>
      </c>
      <c r="R85" s="242">
        <v>61562.315220000004</v>
      </c>
      <c r="T85" s="242">
        <v>61562.315220000004</v>
      </c>
      <c r="U85" s="243"/>
      <c r="V85" s="245"/>
      <c r="Y85" s="228"/>
      <c r="Z85" s="244"/>
      <c r="AA85" s="244"/>
      <c r="AB85" s="244"/>
      <c r="AC85" s="244"/>
    </row>
    <row r="86" spans="1:29">
      <c r="A86" s="240" t="s">
        <v>557</v>
      </c>
      <c r="B86" s="241">
        <v>20000</v>
      </c>
      <c r="C86" s="241">
        <v>0</v>
      </c>
      <c r="D86" s="242">
        <v>20000</v>
      </c>
      <c r="F86" s="241">
        <v>96460.966110000008</v>
      </c>
      <c r="G86" s="241">
        <v>0</v>
      </c>
      <c r="H86" s="242">
        <v>96460.966110000008</v>
      </c>
      <c r="J86" s="242">
        <v>116460.96611000001</v>
      </c>
      <c r="K86" s="242"/>
      <c r="L86" s="241">
        <v>24000</v>
      </c>
      <c r="M86" s="241">
        <v>0</v>
      </c>
      <c r="N86" s="242">
        <v>24000</v>
      </c>
      <c r="P86" s="241">
        <v>94170</v>
      </c>
      <c r="Q86" s="241">
        <v>0</v>
      </c>
      <c r="R86" s="242">
        <v>94170</v>
      </c>
      <c r="T86" s="242">
        <v>118170</v>
      </c>
      <c r="U86" s="243"/>
      <c r="V86" s="245"/>
      <c r="Y86" s="228"/>
      <c r="Z86" s="244"/>
      <c r="AA86" s="244"/>
      <c r="AB86" s="244"/>
      <c r="AC86" s="244"/>
    </row>
    <row r="87" spans="1:29">
      <c r="A87" s="240" t="s">
        <v>558</v>
      </c>
      <c r="B87" s="241">
        <v>35000</v>
      </c>
      <c r="C87" s="241">
        <v>0</v>
      </c>
      <c r="D87" s="242">
        <v>35000</v>
      </c>
      <c r="F87" s="241">
        <v>56810.893720000007</v>
      </c>
      <c r="G87" s="241">
        <v>0</v>
      </c>
      <c r="H87" s="242">
        <v>56810.893720000007</v>
      </c>
      <c r="J87" s="242">
        <v>91810.893720000007</v>
      </c>
      <c r="K87" s="242"/>
      <c r="L87" s="241">
        <v>35000</v>
      </c>
      <c r="M87" s="241">
        <v>0</v>
      </c>
      <c r="N87" s="242">
        <v>35000</v>
      </c>
      <c r="P87" s="241">
        <v>88000.684609999997</v>
      </c>
      <c r="Q87" s="241">
        <v>0</v>
      </c>
      <c r="R87" s="242">
        <v>88000.684609999997</v>
      </c>
      <c r="T87" s="242">
        <v>123000.68461</v>
      </c>
      <c r="U87" s="243"/>
      <c r="V87" s="245"/>
      <c r="Y87" s="228"/>
      <c r="Z87" s="244"/>
      <c r="AA87" s="244"/>
      <c r="AB87" s="244"/>
      <c r="AC87" s="244"/>
    </row>
    <row r="88" spans="1:29">
      <c r="A88" s="240" t="s">
        <v>559</v>
      </c>
      <c r="B88" s="241">
        <v>0</v>
      </c>
      <c r="C88" s="241">
        <v>0</v>
      </c>
      <c r="D88" s="242">
        <v>0</v>
      </c>
      <c r="F88" s="241">
        <v>631.24699999999996</v>
      </c>
      <c r="G88" s="241">
        <v>1474.1488099999999</v>
      </c>
      <c r="H88" s="242">
        <v>2105.39581</v>
      </c>
      <c r="J88" s="242">
        <v>2105.39581</v>
      </c>
      <c r="K88" s="242"/>
      <c r="L88" s="241">
        <v>0</v>
      </c>
      <c r="M88" s="241">
        <v>0</v>
      </c>
      <c r="N88" s="242">
        <v>0</v>
      </c>
      <c r="P88" s="241">
        <v>1689.0389999999998</v>
      </c>
      <c r="Q88" s="241">
        <v>3724.3630000000003</v>
      </c>
      <c r="R88" s="242">
        <v>5413.402</v>
      </c>
      <c r="T88" s="242">
        <v>5413.402</v>
      </c>
      <c r="U88" s="243"/>
      <c r="V88" s="245"/>
      <c r="Y88" s="228"/>
      <c r="Z88" s="244"/>
      <c r="AA88" s="244"/>
      <c r="AB88" s="244"/>
      <c r="AC88" s="244"/>
    </row>
    <row r="89" spans="1:29">
      <c r="A89" s="240" t="s">
        <v>371</v>
      </c>
      <c r="B89" s="241">
        <v>3560</v>
      </c>
      <c r="C89" s="241">
        <v>0</v>
      </c>
      <c r="D89" s="242">
        <v>3560</v>
      </c>
      <c r="F89" s="241">
        <v>0</v>
      </c>
      <c r="G89" s="241">
        <v>4000</v>
      </c>
      <c r="H89" s="242">
        <v>4000</v>
      </c>
      <c r="J89" s="242">
        <v>7560</v>
      </c>
      <c r="K89" s="242"/>
      <c r="L89" s="241">
        <v>10680</v>
      </c>
      <c r="M89" s="241">
        <v>0</v>
      </c>
      <c r="N89" s="242">
        <v>10680</v>
      </c>
      <c r="P89" s="241">
        <v>0</v>
      </c>
      <c r="Q89" s="241">
        <v>4000</v>
      </c>
      <c r="R89" s="242">
        <v>4000</v>
      </c>
      <c r="T89" s="242">
        <v>14680</v>
      </c>
      <c r="U89" s="243"/>
      <c r="V89" s="245"/>
      <c r="Y89" s="228"/>
      <c r="Z89" s="244"/>
      <c r="AA89" s="244"/>
      <c r="AB89" s="244"/>
      <c r="AC89" s="244"/>
    </row>
    <row r="90" spans="1:29">
      <c r="A90" s="240" t="s">
        <v>560</v>
      </c>
      <c r="B90" s="241">
        <v>20000</v>
      </c>
      <c r="C90" s="241">
        <v>0</v>
      </c>
      <c r="D90" s="242">
        <v>20000</v>
      </c>
      <c r="F90" s="241">
        <v>120470.54542999997</v>
      </c>
      <c r="G90" s="241">
        <v>0</v>
      </c>
      <c r="H90" s="242">
        <v>120470.54542999997</v>
      </c>
      <c r="J90" s="242">
        <v>140470.54542999997</v>
      </c>
      <c r="K90" s="242"/>
      <c r="L90" s="241">
        <v>20000</v>
      </c>
      <c r="M90" s="241">
        <v>0</v>
      </c>
      <c r="N90" s="242">
        <v>20000</v>
      </c>
      <c r="P90" s="241">
        <v>147673.08707000004</v>
      </c>
      <c r="Q90" s="241">
        <v>1202.376</v>
      </c>
      <c r="R90" s="242">
        <v>148875.46307000003</v>
      </c>
      <c r="T90" s="242">
        <v>168875.46307000003</v>
      </c>
      <c r="U90" s="243"/>
      <c r="V90" s="245"/>
      <c r="Y90" s="228"/>
      <c r="Z90" s="244"/>
      <c r="AA90" s="244"/>
      <c r="AB90" s="244"/>
      <c r="AC90" s="244"/>
    </row>
    <row r="91" spans="1:29">
      <c r="A91" s="240" t="s">
        <v>373</v>
      </c>
      <c r="B91" s="241">
        <v>38497.29163</v>
      </c>
      <c r="C91" s="241">
        <v>0</v>
      </c>
      <c r="D91" s="242">
        <v>38497.29163</v>
      </c>
      <c r="F91" s="241">
        <v>12600</v>
      </c>
      <c r="G91" s="241">
        <v>0</v>
      </c>
      <c r="H91" s="242">
        <v>12600</v>
      </c>
      <c r="J91" s="242">
        <v>51097.29163</v>
      </c>
      <c r="K91" s="242"/>
      <c r="L91" s="241">
        <v>45424.639049999998</v>
      </c>
      <c r="M91" s="241">
        <v>0</v>
      </c>
      <c r="N91" s="242">
        <v>45424.639049999998</v>
      </c>
      <c r="P91" s="241">
        <v>20000</v>
      </c>
      <c r="Q91" s="241">
        <v>0</v>
      </c>
      <c r="R91" s="242">
        <v>20000</v>
      </c>
      <c r="T91" s="242">
        <v>65424.639049999998</v>
      </c>
      <c r="U91" s="243"/>
      <c r="V91" s="245"/>
      <c r="Y91" s="228"/>
      <c r="Z91" s="244"/>
      <c r="AA91" s="244"/>
      <c r="AB91" s="244"/>
      <c r="AC91" s="244"/>
    </row>
    <row r="92" spans="1:29">
      <c r="A92" s="240" t="s">
        <v>561</v>
      </c>
      <c r="B92" s="241">
        <v>0</v>
      </c>
      <c r="C92" s="241">
        <v>0</v>
      </c>
      <c r="D92" s="242">
        <v>0</v>
      </c>
      <c r="F92" s="241">
        <v>1822.27619</v>
      </c>
      <c r="G92" s="241">
        <v>0</v>
      </c>
      <c r="H92" s="242">
        <v>1822.27619</v>
      </c>
      <c r="J92" s="242">
        <v>1822.27619</v>
      </c>
      <c r="K92" s="242"/>
      <c r="L92" s="241">
        <v>0</v>
      </c>
      <c r="M92" s="241">
        <v>0</v>
      </c>
      <c r="N92" s="242">
        <v>0</v>
      </c>
      <c r="P92" s="241">
        <v>49.623860000000001</v>
      </c>
      <c r="Q92" s="241">
        <v>0</v>
      </c>
      <c r="R92" s="242">
        <v>49.623860000000001</v>
      </c>
      <c r="T92" s="242">
        <v>49.623860000000001</v>
      </c>
      <c r="U92" s="243"/>
      <c r="V92" s="245"/>
      <c r="Y92" s="228"/>
      <c r="Z92" s="244"/>
      <c r="AA92" s="244"/>
      <c r="AB92" s="244"/>
      <c r="AC92" s="244"/>
    </row>
    <row r="93" spans="1:29">
      <c r="A93" s="240" t="s">
        <v>562</v>
      </c>
      <c r="B93" s="241">
        <v>0</v>
      </c>
      <c r="C93" s="241">
        <v>0</v>
      </c>
      <c r="D93" s="242">
        <v>0</v>
      </c>
      <c r="F93" s="241">
        <v>178.86099999999999</v>
      </c>
      <c r="G93" s="241">
        <v>0</v>
      </c>
      <c r="H93" s="242">
        <v>178.86099999999999</v>
      </c>
      <c r="J93" s="242">
        <v>178.86099999999999</v>
      </c>
      <c r="K93" s="242"/>
      <c r="L93" s="241">
        <v>0</v>
      </c>
      <c r="M93" s="241">
        <v>0</v>
      </c>
      <c r="N93" s="242">
        <v>0</v>
      </c>
      <c r="P93" s="241">
        <v>28.251000000000001</v>
      </c>
      <c r="Q93" s="241">
        <v>0</v>
      </c>
      <c r="R93" s="242">
        <v>28.251000000000001</v>
      </c>
      <c r="T93" s="242">
        <v>28.251000000000001</v>
      </c>
      <c r="U93" s="243"/>
      <c r="V93" s="245"/>
      <c r="Y93" s="228"/>
      <c r="Z93" s="244"/>
      <c r="AA93" s="244"/>
      <c r="AB93" s="244"/>
      <c r="AC93" s="244"/>
    </row>
    <row r="94" spans="1:29">
      <c r="A94" s="240" t="s">
        <v>376</v>
      </c>
      <c r="B94" s="241">
        <v>0</v>
      </c>
      <c r="C94" s="241">
        <v>0</v>
      </c>
      <c r="D94" s="242">
        <v>0</v>
      </c>
      <c r="F94" s="241">
        <v>20807.702319999997</v>
      </c>
      <c r="G94" s="241">
        <v>13364</v>
      </c>
      <c r="H94" s="242">
        <v>34171.702319999997</v>
      </c>
      <c r="J94" s="242">
        <v>34171.702319999997</v>
      </c>
      <c r="K94" s="242"/>
      <c r="L94" s="241">
        <v>0</v>
      </c>
      <c r="M94" s="241">
        <v>0</v>
      </c>
      <c r="N94" s="242">
        <v>0</v>
      </c>
      <c r="P94" s="241">
        <v>18867.092320000003</v>
      </c>
      <c r="Q94" s="241">
        <v>10667.947</v>
      </c>
      <c r="R94" s="242">
        <v>29535.039320000003</v>
      </c>
      <c r="T94" s="242">
        <v>29535.039320000003</v>
      </c>
      <c r="U94" s="243"/>
      <c r="V94" s="245"/>
      <c r="Y94" s="228"/>
      <c r="Z94" s="244"/>
      <c r="AA94" s="244"/>
      <c r="AB94" s="244"/>
      <c r="AC94" s="244"/>
    </row>
    <row r="95" spans="1:29">
      <c r="A95" s="240" t="s">
        <v>563</v>
      </c>
      <c r="B95" s="241">
        <v>0</v>
      </c>
      <c r="C95" s="241">
        <v>514.02</v>
      </c>
      <c r="D95" s="242">
        <v>514.02</v>
      </c>
      <c r="F95" s="241">
        <v>0</v>
      </c>
      <c r="G95" s="241">
        <v>0</v>
      </c>
      <c r="H95" s="242">
        <v>0</v>
      </c>
      <c r="J95" s="242">
        <v>514.02</v>
      </c>
      <c r="K95" s="242"/>
      <c r="L95" s="241">
        <v>0</v>
      </c>
      <c r="M95" s="241">
        <v>0</v>
      </c>
      <c r="N95" s="242">
        <v>0</v>
      </c>
      <c r="P95" s="241">
        <v>0</v>
      </c>
      <c r="Q95" s="241">
        <v>0</v>
      </c>
      <c r="R95" s="242">
        <v>0</v>
      </c>
      <c r="T95" s="242">
        <v>0</v>
      </c>
      <c r="U95" s="243"/>
      <c r="V95" s="245"/>
      <c r="Y95" s="228"/>
      <c r="Z95" s="244"/>
      <c r="AA95" s="244"/>
      <c r="AB95" s="244"/>
      <c r="AC95" s="244"/>
    </row>
    <row r="96" spans="1:29">
      <c r="A96" s="240" t="s">
        <v>564</v>
      </c>
      <c r="B96" s="241">
        <v>40000</v>
      </c>
      <c r="C96" s="241">
        <v>0</v>
      </c>
      <c r="D96" s="242">
        <v>40000</v>
      </c>
      <c r="F96" s="241">
        <v>389283.4862499999</v>
      </c>
      <c r="G96" s="241">
        <v>0</v>
      </c>
      <c r="H96" s="242">
        <v>389283.4862499999</v>
      </c>
      <c r="J96" s="242">
        <v>429283.4862499999</v>
      </c>
      <c r="K96" s="242"/>
      <c r="L96" s="241">
        <v>40000</v>
      </c>
      <c r="M96" s="241">
        <v>0</v>
      </c>
      <c r="N96" s="242">
        <v>40000</v>
      </c>
      <c r="P96" s="241">
        <v>409842.49222999997</v>
      </c>
      <c r="Q96" s="241">
        <v>0</v>
      </c>
      <c r="R96" s="242">
        <v>409842.49222999997</v>
      </c>
      <c r="T96" s="242">
        <v>449842.49222999997</v>
      </c>
      <c r="U96" s="243"/>
      <c r="V96" s="245"/>
      <c r="Y96" s="228"/>
      <c r="Z96" s="244"/>
      <c r="AA96" s="244"/>
      <c r="AB96" s="244"/>
      <c r="AC96" s="244"/>
    </row>
    <row r="97" spans="1:29">
      <c r="A97" s="240" t="s">
        <v>378</v>
      </c>
      <c r="B97" s="241">
        <v>0</v>
      </c>
      <c r="C97" s="241">
        <v>12194.710719999999</v>
      </c>
      <c r="D97" s="242">
        <v>12194.710719999999</v>
      </c>
      <c r="F97" s="241">
        <v>0</v>
      </c>
      <c r="G97" s="241">
        <v>0</v>
      </c>
      <c r="H97" s="242">
        <v>0</v>
      </c>
      <c r="J97" s="242">
        <v>12194.710719999999</v>
      </c>
      <c r="K97" s="242"/>
      <c r="L97" s="241">
        <v>0</v>
      </c>
      <c r="M97" s="241">
        <v>12789.31</v>
      </c>
      <c r="N97" s="242">
        <v>12789.31</v>
      </c>
      <c r="P97" s="241">
        <v>391.072</v>
      </c>
      <c r="Q97" s="241">
        <v>0</v>
      </c>
      <c r="R97" s="242">
        <v>391.072</v>
      </c>
      <c r="T97" s="242">
        <v>13180.382</v>
      </c>
      <c r="U97" s="243"/>
      <c r="V97" s="245"/>
      <c r="Y97" s="228"/>
      <c r="Z97" s="244"/>
      <c r="AA97" s="244"/>
      <c r="AB97" s="244"/>
      <c r="AC97" s="244"/>
    </row>
    <row r="98" spans="1:29">
      <c r="A98" s="240" t="s">
        <v>379</v>
      </c>
      <c r="B98" s="241">
        <v>19500</v>
      </c>
      <c r="C98" s="241">
        <v>0</v>
      </c>
      <c r="D98" s="242">
        <v>19500</v>
      </c>
      <c r="F98" s="241">
        <v>105491.04474000003</v>
      </c>
      <c r="G98" s="241">
        <v>5907.8753500000003</v>
      </c>
      <c r="H98" s="242">
        <v>111398.92009000003</v>
      </c>
      <c r="J98" s="242">
        <v>130898.92009000003</v>
      </c>
      <c r="K98" s="242"/>
      <c r="L98" s="241">
        <v>29500</v>
      </c>
      <c r="M98" s="241">
        <v>0</v>
      </c>
      <c r="N98" s="242">
        <v>29500</v>
      </c>
      <c r="P98" s="241">
        <v>132654.66760000002</v>
      </c>
      <c r="Q98" s="241">
        <v>9593.3712699999996</v>
      </c>
      <c r="R98" s="242">
        <v>142248.03887000002</v>
      </c>
      <c r="T98" s="242">
        <v>171748.03887000002</v>
      </c>
      <c r="U98" s="243"/>
      <c r="V98" s="245"/>
      <c r="Y98" s="228"/>
      <c r="Z98" s="244"/>
      <c r="AA98" s="244"/>
      <c r="AB98" s="244"/>
      <c r="AC98" s="244"/>
    </row>
    <row r="99" spans="1:29">
      <c r="A99" s="240" t="s">
        <v>565</v>
      </c>
      <c r="B99" s="241">
        <v>0</v>
      </c>
      <c r="C99" s="241">
        <v>27.408000000000001</v>
      </c>
      <c r="D99" s="242">
        <v>27.408000000000001</v>
      </c>
      <c r="F99" s="241">
        <v>0</v>
      </c>
      <c r="G99" s="241">
        <v>0</v>
      </c>
      <c r="H99" s="242">
        <v>0</v>
      </c>
      <c r="J99" s="242">
        <v>27.408000000000001</v>
      </c>
      <c r="K99" s="242"/>
      <c r="L99" s="241">
        <v>0</v>
      </c>
      <c r="M99" s="241">
        <v>24.895674</v>
      </c>
      <c r="N99" s="242">
        <v>24.895674</v>
      </c>
      <c r="P99" s="241">
        <v>0</v>
      </c>
      <c r="Q99" s="241">
        <v>0</v>
      </c>
      <c r="R99" s="242">
        <v>0</v>
      </c>
      <c r="T99" s="242">
        <v>24.895674</v>
      </c>
      <c r="U99" s="243"/>
      <c r="V99" s="245"/>
      <c r="Y99" s="228"/>
      <c r="Z99" s="244"/>
      <c r="AA99" s="244"/>
      <c r="AB99" s="244"/>
      <c r="AC99" s="244"/>
    </row>
    <row r="100" spans="1:29">
      <c r="A100" s="240" t="s">
        <v>566</v>
      </c>
      <c r="B100" s="241">
        <v>0</v>
      </c>
      <c r="C100" s="241">
        <v>90.501999999999995</v>
      </c>
      <c r="D100" s="242">
        <v>90.501999999999995</v>
      </c>
      <c r="F100" s="241">
        <v>0</v>
      </c>
      <c r="G100" s="241">
        <v>842.14499999999998</v>
      </c>
      <c r="H100" s="242">
        <v>842.14499999999998</v>
      </c>
      <c r="J100" s="242">
        <v>932.64699999999993</v>
      </c>
      <c r="K100" s="242"/>
      <c r="L100" s="241">
        <v>0</v>
      </c>
      <c r="M100" s="241">
        <v>93.398168400000003</v>
      </c>
      <c r="N100" s="242">
        <v>93.398168400000003</v>
      </c>
      <c r="P100" s="241">
        <v>0</v>
      </c>
      <c r="Q100" s="241">
        <v>942.85400000000004</v>
      </c>
      <c r="R100" s="242">
        <v>942.85400000000004</v>
      </c>
      <c r="T100" s="242">
        <v>1036.2521684000001</v>
      </c>
      <c r="U100" s="243"/>
      <c r="V100" s="245"/>
      <c r="Y100" s="228"/>
      <c r="Z100" s="244"/>
      <c r="AA100" s="244"/>
      <c r="AB100" s="244"/>
      <c r="AC100" s="244"/>
    </row>
    <row r="101" spans="1:29">
      <c r="A101" s="240" t="s">
        <v>383</v>
      </c>
      <c r="B101" s="241">
        <v>0</v>
      </c>
      <c r="C101" s="241">
        <v>0</v>
      </c>
      <c r="D101" s="242">
        <v>0</v>
      </c>
      <c r="F101" s="241">
        <v>0</v>
      </c>
      <c r="G101" s="241">
        <v>0</v>
      </c>
      <c r="H101" s="242">
        <v>0</v>
      </c>
      <c r="J101" s="242">
        <v>0</v>
      </c>
      <c r="K101" s="242"/>
      <c r="L101" s="241">
        <v>0</v>
      </c>
      <c r="M101" s="241">
        <v>0</v>
      </c>
      <c r="N101" s="242">
        <v>0</v>
      </c>
      <c r="P101" s="241">
        <v>625</v>
      </c>
      <c r="Q101" s="241">
        <v>0</v>
      </c>
      <c r="R101" s="242">
        <v>625</v>
      </c>
      <c r="T101" s="242">
        <v>625</v>
      </c>
      <c r="U101" s="243"/>
      <c r="V101" s="245"/>
      <c r="Y101" s="228"/>
      <c r="Z101" s="244"/>
      <c r="AA101" s="244"/>
      <c r="AB101" s="244"/>
      <c r="AC101" s="244"/>
    </row>
    <row r="102" spans="1:29">
      <c r="A102" s="240" t="s">
        <v>384</v>
      </c>
      <c r="B102" s="241">
        <v>0</v>
      </c>
      <c r="C102" s="241">
        <v>0</v>
      </c>
      <c r="D102" s="242">
        <v>0</v>
      </c>
      <c r="F102" s="241">
        <v>0</v>
      </c>
      <c r="G102" s="241">
        <v>0</v>
      </c>
      <c r="H102" s="242">
        <v>0</v>
      </c>
      <c r="J102" s="242">
        <v>0</v>
      </c>
      <c r="K102" s="242"/>
      <c r="L102" s="241">
        <v>0</v>
      </c>
      <c r="M102" s="241">
        <v>0</v>
      </c>
      <c r="N102" s="242">
        <v>0</v>
      </c>
      <c r="P102" s="241">
        <v>250</v>
      </c>
      <c r="Q102" s="241">
        <v>0</v>
      </c>
      <c r="R102" s="242">
        <v>250</v>
      </c>
      <c r="T102" s="242">
        <v>250</v>
      </c>
      <c r="U102" s="243"/>
      <c r="V102" s="245"/>
      <c r="Y102" s="228"/>
      <c r="Z102" s="244"/>
      <c r="AA102" s="244"/>
      <c r="AB102" s="244"/>
      <c r="AC102" s="244"/>
    </row>
    <row r="103" spans="1:29" ht="15.75" thickBot="1">
      <c r="A103" s="247" t="s">
        <v>567</v>
      </c>
      <c r="B103" s="248">
        <v>0</v>
      </c>
      <c r="C103" s="248">
        <v>0</v>
      </c>
      <c r="D103" s="236">
        <v>0</v>
      </c>
      <c r="E103" s="249"/>
      <c r="F103" s="248">
        <v>4138.4576400000005</v>
      </c>
      <c r="G103" s="248">
        <v>0</v>
      </c>
      <c r="H103" s="236">
        <v>4138.4576400000005</v>
      </c>
      <c r="I103" s="249"/>
      <c r="J103" s="236">
        <v>4138.4576400000005</v>
      </c>
      <c r="K103" s="236"/>
      <c r="L103" s="248">
        <v>0</v>
      </c>
      <c r="M103" s="248">
        <v>0</v>
      </c>
      <c r="N103" s="236">
        <v>0</v>
      </c>
      <c r="O103" s="249"/>
      <c r="P103" s="248">
        <v>5368.7873799999998</v>
      </c>
      <c r="Q103" s="248">
        <v>0</v>
      </c>
      <c r="R103" s="236">
        <v>5368.7873799999998</v>
      </c>
      <c r="S103" s="249"/>
      <c r="T103" s="236">
        <v>5368.7873799999998</v>
      </c>
      <c r="U103" s="243"/>
      <c r="V103" s="245"/>
      <c r="Y103" s="228"/>
      <c r="Z103" s="244"/>
      <c r="AA103" s="244"/>
      <c r="AB103" s="244"/>
      <c r="AC103" s="244"/>
    </row>
    <row r="104" spans="1:29" ht="14.1" customHeight="1">
      <c r="A104" s="250" t="s">
        <v>568</v>
      </c>
      <c r="D104" s="251"/>
      <c r="G104" s="241"/>
      <c r="H104" s="251"/>
      <c r="J104" s="251"/>
      <c r="K104" s="252"/>
      <c r="L104" s="243"/>
      <c r="N104" s="243"/>
      <c r="R104" s="243"/>
      <c r="T104" s="252" t="s">
        <v>121</v>
      </c>
      <c r="U104" s="243"/>
      <c r="Y104" s="228"/>
      <c r="Z104" s="244"/>
      <c r="AA104" s="244"/>
      <c r="AB104" s="244"/>
    </row>
    <row r="105" spans="1:29" ht="12" customHeight="1">
      <c r="A105" s="253" t="s">
        <v>569</v>
      </c>
      <c r="D105" s="251"/>
      <c r="G105" s="241"/>
      <c r="H105" s="242"/>
      <c r="J105" s="251"/>
      <c r="K105" s="252"/>
      <c r="L105" s="243"/>
      <c r="N105" s="254"/>
      <c r="T105" s="255" t="s">
        <v>570</v>
      </c>
      <c r="U105" s="243"/>
      <c r="Y105" s="228"/>
      <c r="Z105" s="244"/>
      <c r="AA105" s="244"/>
      <c r="AB105" s="244"/>
    </row>
    <row r="106" spans="1:29" ht="12" customHeight="1">
      <c r="A106" s="256"/>
      <c r="G106" s="241"/>
      <c r="H106" s="242"/>
      <c r="T106" s="257" t="s">
        <v>571</v>
      </c>
      <c r="U106" s="243"/>
      <c r="Y106" s="228"/>
      <c r="Z106" s="244"/>
      <c r="AA106" s="244"/>
      <c r="AB106" s="244"/>
    </row>
    <row r="107" spans="1:29" ht="12" customHeight="1">
      <c r="A107" s="258" t="s">
        <v>572</v>
      </c>
      <c r="J107" s="242"/>
      <c r="K107" s="242"/>
    </row>
    <row r="108" spans="1:29" ht="12" customHeight="1">
      <c r="A108" s="256" t="s">
        <v>573</v>
      </c>
      <c r="N108" s="231"/>
    </row>
    <row r="109" spans="1:29" ht="12" customHeight="1">
      <c r="A109" s="256"/>
    </row>
    <row r="110" spans="1:29">
      <c r="A110" s="258" t="s">
        <v>125</v>
      </c>
    </row>
    <row r="111" spans="1:29">
      <c r="L111" s="243"/>
      <c r="M111" s="243"/>
      <c r="N111" s="243"/>
      <c r="O111" s="243"/>
      <c r="P111" s="243"/>
      <c r="Q111" s="243"/>
      <c r="R111" s="243"/>
      <c r="S111" s="243"/>
      <c r="T111" s="243"/>
    </row>
    <row r="112" spans="1:29">
      <c r="L112" s="259"/>
      <c r="M112" s="259"/>
      <c r="N112" s="259"/>
      <c r="O112" s="259"/>
      <c r="P112" s="259"/>
      <c r="Q112" s="259"/>
      <c r="R112" s="259"/>
    </row>
    <row r="116" spans="12:20">
      <c r="L116" s="260"/>
      <c r="M116" s="260"/>
      <c r="N116" s="260"/>
      <c r="O116" s="260"/>
      <c r="P116" s="260"/>
      <c r="Q116" s="260"/>
      <c r="R116" s="260"/>
      <c r="S116" s="260"/>
      <c r="T116" s="260"/>
    </row>
    <row r="117" spans="12:20">
      <c r="L117" s="260"/>
      <c r="M117" s="260"/>
      <c r="N117" s="260"/>
      <c r="O117" s="260"/>
      <c r="P117" s="260"/>
      <c r="Q117" s="260"/>
      <c r="R117" s="260"/>
      <c r="S117" s="260"/>
      <c r="T117" s="260"/>
    </row>
    <row r="118" spans="12:20">
      <c r="L118" s="260"/>
      <c r="M118" s="260"/>
      <c r="N118" s="260"/>
      <c r="O118" s="260"/>
      <c r="P118" s="260"/>
      <c r="Q118" s="260"/>
      <c r="R118" s="260"/>
      <c r="S118" s="260"/>
      <c r="T118" s="260"/>
    </row>
    <row r="119" spans="12:20">
      <c r="L119" s="260"/>
      <c r="M119" s="260"/>
      <c r="N119" s="260"/>
      <c r="O119" s="260"/>
      <c r="P119" s="260"/>
      <c r="Q119" s="260"/>
      <c r="R119" s="260"/>
      <c r="S119" s="260"/>
      <c r="T119" s="260"/>
    </row>
    <row r="120" spans="12:20">
      <c r="L120" s="260"/>
      <c r="M120" s="260"/>
      <c r="N120" s="260"/>
      <c r="O120" s="260"/>
      <c r="P120" s="260"/>
      <c r="Q120" s="260"/>
      <c r="R120" s="260"/>
      <c r="S120" s="260"/>
      <c r="T120" s="260"/>
    </row>
    <row r="121" spans="12:20">
      <c r="L121" s="260"/>
      <c r="M121" s="260"/>
      <c r="N121" s="260"/>
      <c r="O121" s="260"/>
      <c r="P121" s="260"/>
      <c r="Q121" s="260"/>
      <c r="R121" s="260"/>
      <c r="S121" s="260"/>
      <c r="T121" s="260"/>
    </row>
    <row r="122" spans="12:20">
      <c r="L122" s="260"/>
      <c r="M122" s="260"/>
      <c r="N122" s="260"/>
      <c r="O122" s="260"/>
      <c r="P122" s="260"/>
      <c r="Q122" s="260"/>
      <c r="R122" s="260"/>
      <c r="S122" s="260"/>
      <c r="T122" s="260"/>
    </row>
    <row r="123" spans="12:20">
      <c r="L123" s="260"/>
      <c r="M123" s="260"/>
      <c r="N123" s="260"/>
      <c r="O123" s="260"/>
      <c r="P123" s="260"/>
      <c r="Q123" s="260"/>
      <c r="R123" s="260"/>
      <c r="S123" s="260"/>
      <c r="T123" s="260"/>
    </row>
    <row r="124" spans="12:20">
      <c r="L124" s="260"/>
      <c r="M124" s="260"/>
      <c r="N124" s="260"/>
      <c r="O124" s="260"/>
      <c r="P124" s="260"/>
      <c r="Q124" s="260"/>
      <c r="R124" s="260"/>
      <c r="S124" s="260"/>
      <c r="T124" s="260"/>
    </row>
    <row r="125" spans="12:20">
      <c r="L125" s="260"/>
      <c r="M125" s="260"/>
      <c r="N125" s="260"/>
      <c r="O125" s="260"/>
      <c r="P125" s="260"/>
      <c r="Q125" s="260"/>
      <c r="R125" s="260"/>
      <c r="S125" s="260"/>
      <c r="T125" s="260"/>
    </row>
    <row r="126" spans="12:20">
      <c r="L126" s="260"/>
      <c r="M126" s="260"/>
      <c r="N126" s="260"/>
      <c r="O126" s="260"/>
      <c r="P126" s="260"/>
      <c r="Q126" s="260"/>
      <c r="R126" s="260"/>
      <c r="S126" s="260"/>
      <c r="T126" s="260"/>
    </row>
    <row r="127" spans="12:20">
      <c r="L127" s="260"/>
      <c r="M127" s="260"/>
      <c r="N127" s="260"/>
      <c r="O127" s="260"/>
      <c r="P127" s="260"/>
      <c r="Q127" s="260"/>
      <c r="R127" s="260"/>
      <c r="S127" s="260"/>
      <c r="T127" s="260"/>
    </row>
    <row r="128" spans="12:20">
      <c r="L128" s="260"/>
      <c r="M128" s="260"/>
      <c r="N128" s="260"/>
      <c r="O128" s="260"/>
      <c r="P128" s="260"/>
      <c r="Q128" s="260"/>
      <c r="R128" s="260"/>
      <c r="S128" s="260"/>
      <c r="T128" s="260"/>
    </row>
    <row r="129" spans="12:20">
      <c r="L129" s="260"/>
      <c r="M129" s="260"/>
      <c r="N129" s="260"/>
      <c r="O129" s="260"/>
      <c r="P129" s="260"/>
      <c r="Q129" s="260"/>
      <c r="R129" s="260"/>
      <c r="S129" s="260"/>
      <c r="T129" s="260"/>
    </row>
    <row r="130" spans="12:20">
      <c r="L130" s="260"/>
      <c r="M130" s="260"/>
      <c r="N130" s="260"/>
      <c r="O130" s="260"/>
      <c r="P130" s="260"/>
      <c r="Q130" s="260"/>
      <c r="R130" s="260"/>
      <c r="S130" s="260"/>
      <c r="T130" s="260"/>
    </row>
    <row r="131" spans="12:20">
      <c r="L131" s="260"/>
      <c r="M131" s="260"/>
      <c r="N131" s="260"/>
      <c r="O131" s="260"/>
      <c r="P131" s="260"/>
      <c r="Q131" s="260"/>
      <c r="R131" s="260"/>
      <c r="S131" s="260"/>
      <c r="T131" s="260"/>
    </row>
    <row r="132" spans="12:20">
      <c r="L132" s="260"/>
      <c r="M132" s="260"/>
      <c r="N132" s="260"/>
      <c r="O132" s="260"/>
      <c r="P132" s="260"/>
      <c r="Q132" s="260"/>
      <c r="R132" s="260"/>
      <c r="S132" s="260"/>
      <c r="T132" s="260"/>
    </row>
    <row r="133" spans="12:20">
      <c r="L133" s="260"/>
      <c r="M133" s="260"/>
      <c r="N133" s="260"/>
      <c r="O133" s="260"/>
      <c r="P133" s="260"/>
      <c r="Q133" s="260"/>
      <c r="R133" s="260"/>
      <c r="S133" s="260"/>
      <c r="T133" s="260"/>
    </row>
    <row r="134" spans="12:20">
      <c r="L134" s="260"/>
      <c r="M134" s="260"/>
      <c r="N134" s="260"/>
      <c r="O134" s="260"/>
      <c r="P134" s="260"/>
      <c r="Q134" s="260"/>
      <c r="R134" s="260"/>
      <c r="S134" s="260"/>
      <c r="T134" s="260"/>
    </row>
    <row r="135" spans="12:20">
      <c r="L135" s="260"/>
      <c r="M135" s="260"/>
      <c r="N135" s="260"/>
      <c r="O135" s="260"/>
      <c r="P135" s="260"/>
      <c r="Q135" s="260"/>
      <c r="R135" s="260"/>
      <c r="S135" s="260"/>
      <c r="T135" s="260"/>
    </row>
    <row r="136" spans="12:20">
      <c r="L136" s="260"/>
      <c r="M136" s="260"/>
      <c r="N136" s="260"/>
      <c r="O136" s="260"/>
      <c r="P136" s="260"/>
      <c r="Q136" s="260"/>
      <c r="R136" s="260"/>
      <c r="S136" s="260"/>
      <c r="T136" s="260"/>
    </row>
    <row r="137" spans="12:20">
      <c r="L137" s="260"/>
      <c r="M137" s="260"/>
      <c r="N137" s="260"/>
      <c r="O137" s="260"/>
      <c r="P137" s="260"/>
      <c r="Q137" s="260"/>
      <c r="R137" s="260"/>
      <c r="S137" s="260"/>
      <c r="T137" s="260"/>
    </row>
    <row r="138" spans="12:20">
      <c r="L138" s="260"/>
      <c r="M138" s="260"/>
      <c r="N138" s="260"/>
      <c r="O138" s="260"/>
      <c r="P138" s="260"/>
      <c r="Q138" s="260"/>
      <c r="R138" s="260"/>
      <c r="S138" s="260"/>
      <c r="T138" s="260"/>
    </row>
    <row r="139" spans="12:20">
      <c r="L139" s="260"/>
      <c r="M139" s="260"/>
      <c r="N139" s="260"/>
      <c r="O139" s="260"/>
      <c r="P139" s="260"/>
      <c r="Q139" s="260"/>
      <c r="R139" s="260"/>
      <c r="S139" s="260"/>
      <c r="T139" s="260"/>
    </row>
    <row r="140" spans="12:20">
      <c r="L140" s="260"/>
      <c r="M140" s="260"/>
      <c r="N140" s="260"/>
      <c r="O140" s="260"/>
      <c r="P140" s="260"/>
      <c r="Q140" s="260"/>
      <c r="R140" s="260"/>
      <c r="S140" s="260"/>
      <c r="T140" s="260"/>
    </row>
    <row r="141" spans="12:20">
      <c r="L141" s="260"/>
      <c r="M141" s="260"/>
      <c r="N141" s="260"/>
      <c r="O141" s="260"/>
      <c r="P141" s="260"/>
      <c r="Q141" s="260"/>
      <c r="R141" s="260"/>
      <c r="S141" s="260"/>
      <c r="T141" s="260"/>
    </row>
    <row r="142" spans="12:20">
      <c r="L142" s="260"/>
      <c r="M142" s="260"/>
      <c r="N142" s="260"/>
      <c r="O142" s="260"/>
      <c r="P142" s="260"/>
      <c r="Q142" s="260"/>
      <c r="R142" s="260"/>
      <c r="S142" s="260"/>
      <c r="T142" s="260"/>
    </row>
    <row r="143" spans="12:20">
      <c r="L143" s="260"/>
      <c r="M143" s="260"/>
      <c r="N143" s="260"/>
      <c r="O143" s="260"/>
      <c r="P143" s="260"/>
      <c r="Q143" s="260"/>
      <c r="R143" s="260"/>
      <c r="S143" s="260"/>
      <c r="T143" s="260"/>
    </row>
    <row r="144" spans="12:20">
      <c r="L144" s="260"/>
      <c r="M144" s="260"/>
      <c r="N144" s="260"/>
      <c r="O144" s="260"/>
      <c r="P144" s="260"/>
      <c r="Q144" s="260"/>
      <c r="R144" s="260"/>
      <c r="S144" s="260"/>
      <c r="T144" s="260"/>
    </row>
    <row r="145" spans="12:20">
      <c r="L145" s="260"/>
      <c r="M145" s="260"/>
      <c r="N145" s="260"/>
      <c r="O145" s="260"/>
      <c r="P145" s="260"/>
      <c r="Q145" s="260"/>
      <c r="R145" s="260"/>
      <c r="S145" s="260"/>
      <c r="T145" s="260"/>
    </row>
    <row r="146" spans="12:20">
      <c r="L146" s="260"/>
      <c r="M146" s="260"/>
      <c r="N146" s="260"/>
      <c r="O146" s="260"/>
      <c r="P146" s="260"/>
      <c r="Q146" s="260"/>
      <c r="R146" s="260"/>
      <c r="S146" s="260"/>
      <c r="T146" s="260"/>
    </row>
    <row r="147" spans="12:20">
      <c r="L147" s="260"/>
      <c r="M147" s="260"/>
      <c r="N147" s="260"/>
      <c r="O147" s="260"/>
      <c r="P147" s="260"/>
      <c r="Q147" s="260"/>
      <c r="R147" s="260"/>
      <c r="S147" s="260"/>
      <c r="T147" s="260"/>
    </row>
    <row r="148" spans="12:20">
      <c r="L148" s="260"/>
      <c r="M148" s="260"/>
      <c r="N148" s="260"/>
      <c r="O148" s="260"/>
      <c r="P148" s="260"/>
      <c r="Q148" s="260"/>
      <c r="R148" s="260"/>
      <c r="S148" s="260"/>
      <c r="T148" s="260"/>
    </row>
    <row r="149" spans="12:20">
      <c r="L149" s="260"/>
      <c r="M149" s="260"/>
      <c r="N149" s="260"/>
      <c r="O149" s="260"/>
      <c r="P149" s="260"/>
      <c r="Q149" s="260"/>
      <c r="R149" s="260"/>
      <c r="S149" s="260"/>
      <c r="T149" s="260"/>
    </row>
    <row r="150" spans="12:20">
      <c r="L150" s="260"/>
      <c r="M150" s="260"/>
      <c r="N150" s="260"/>
      <c r="O150" s="260"/>
      <c r="P150" s="260"/>
      <c r="Q150" s="260"/>
      <c r="R150" s="260"/>
      <c r="S150" s="260"/>
      <c r="T150" s="260"/>
    </row>
    <row r="151" spans="12:20">
      <c r="L151" s="260"/>
      <c r="M151" s="260"/>
      <c r="N151" s="260"/>
      <c r="O151" s="260"/>
      <c r="P151" s="260"/>
      <c r="Q151" s="260"/>
      <c r="R151" s="260"/>
      <c r="S151" s="260"/>
      <c r="T151" s="260"/>
    </row>
    <row r="152" spans="12:20">
      <c r="L152" s="260"/>
      <c r="M152" s="260"/>
      <c r="N152" s="260"/>
      <c r="O152" s="260"/>
      <c r="P152" s="260"/>
      <c r="Q152" s="260"/>
      <c r="R152" s="260"/>
      <c r="S152" s="260"/>
      <c r="T152" s="260"/>
    </row>
    <row r="153" spans="12:20">
      <c r="L153" s="260"/>
      <c r="M153" s="260"/>
      <c r="N153" s="260"/>
      <c r="O153" s="260"/>
      <c r="P153" s="260"/>
      <c r="Q153" s="260"/>
      <c r="R153" s="260"/>
      <c r="S153" s="260"/>
      <c r="T153" s="260"/>
    </row>
    <row r="154" spans="12:20">
      <c r="L154" s="260"/>
      <c r="M154" s="260"/>
      <c r="N154" s="260"/>
      <c r="O154" s="260"/>
      <c r="P154" s="260"/>
      <c r="Q154" s="260"/>
      <c r="R154" s="260"/>
      <c r="S154" s="260"/>
      <c r="T154" s="260"/>
    </row>
    <row r="155" spans="12:20">
      <c r="L155" s="260"/>
      <c r="M155" s="260"/>
      <c r="N155" s="260"/>
      <c r="O155" s="260"/>
      <c r="P155" s="260"/>
      <c r="Q155" s="260"/>
      <c r="R155" s="260"/>
      <c r="S155" s="260"/>
      <c r="T155" s="260"/>
    </row>
    <row r="156" spans="12:20">
      <c r="L156" s="260"/>
      <c r="M156" s="260"/>
      <c r="N156" s="260"/>
      <c r="O156" s="260"/>
      <c r="P156" s="260"/>
      <c r="Q156" s="260"/>
      <c r="R156" s="260"/>
      <c r="S156" s="260"/>
      <c r="T156" s="260"/>
    </row>
    <row r="157" spans="12:20">
      <c r="L157" s="260"/>
      <c r="M157" s="260"/>
      <c r="N157" s="260"/>
      <c r="O157" s="260"/>
      <c r="P157" s="260"/>
      <c r="Q157" s="260"/>
      <c r="R157" s="260"/>
      <c r="S157" s="260"/>
      <c r="T157" s="260"/>
    </row>
    <row r="158" spans="12:20">
      <c r="L158" s="260"/>
      <c r="M158" s="260"/>
      <c r="N158" s="260"/>
      <c r="O158" s="260"/>
      <c r="P158" s="260"/>
      <c r="Q158" s="260"/>
      <c r="R158" s="260"/>
      <c r="S158" s="260"/>
      <c r="T158" s="260"/>
    </row>
    <row r="159" spans="12:20">
      <c r="L159" s="260"/>
      <c r="M159" s="260"/>
      <c r="N159" s="260"/>
      <c r="O159" s="260"/>
      <c r="P159" s="260"/>
      <c r="Q159" s="260"/>
      <c r="R159" s="260"/>
      <c r="S159" s="260"/>
      <c r="T159" s="260"/>
    </row>
    <row r="160" spans="12:20">
      <c r="L160" s="260"/>
      <c r="M160" s="260"/>
      <c r="N160" s="260"/>
      <c r="O160" s="260"/>
      <c r="P160" s="260"/>
      <c r="Q160" s="260"/>
      <c r="R160" s="260"/>
      <c r="S160" s="260"/>
      <c r="T160" s="260"/>
    </row>
    <row r="161" spans="12:20">
      <c r="L161" s="260"/>
      <c r="M161" s="260"/>
      <c r="N161" s="260"/>
      <c r="O161" s="260"/>
      <c r="P161" s="260"/>
      <c r="Q161" s="260"/>
      <c r="R161" s="260"/>
      <c r="S161" s="260"/>
      <c r="T161" s="260"/>
    </row>
    <row r="162" spans="12:20">
      <c r="L162" s="260"/>
      <c r="M162" s="260"/>
      <c r="N162" s="260"/>
      <c r="O162" s="260"/>
      <c r="P162" s="260"/>
      <c r="Q162" s="260"/>
      <c r="R162" s="260"/>
      <c r="S162" s="260"/>
      <c r="T162" s="260"/>
    </row>
    <row r="163" spans="12:20">
      <c r="L163" s="260"/>
      <c r="M163" s="260"/>
      <c r="N163" s="260"/>
      <c r="O163" s="260"/>
      <c r="P163" s="260"/>
      <c r="Q163" s="260"/>
      <c r="R163" s="260"/>
      <c r="S163" s="260"/>
      <c r="T163" s="260"/>
    </row>
    <row r="164" spans="12:20">
      <c r="L164" s="260"/>
      <c r="M164" s="260"/>
      <c r="N164" s="260"/>
      <c r="O164" s="260"/>
      <c r="P164" s="260"/>
      <c r="Q164" s="260"/>
      <c r="R164" s="260"/>
      <c r="S164" s="260"/>
      <c r="T164" s="260"/>
    </row>
    <row r="165" spans="12:20">
      <c r="L165" s="260"/>
      <c r="M165" s="260"/>
      <c r="N165" s="260"/>
      <c r="O165" s="260"/>
      <c r="P165" s="260"/>
      <c r="Q165" s="260"/>
      <c r="R165" s="260"/>
      <c r="S165" s="260"/>
      <c r="T165" s="260"/>
    </row>
    <row r="166" spans="12:20">
      <c r="L166" s="260"/>
      <c r="M166" s="260"/>
      <c r="N166" s="260"/>
      <c r="O166" s="260"/>
      <c r="P166" s="260"/>
      <c r="Q166" s="260"/>
      <c r="R166" s="260"/>
      <c r="S166" s="260"/>
      <c r="T166" s="260"/>
    </row>
    <row r="167" spans="12:20">
      <c r="L167" s="260"/>
      <c r="M167" s="260"/>
      <c r="N167" s="260"/>
      <c r="O167" s="260"/>
      <c r="P167" s="260"/>
      <c r="Q167" s="260"/>
      <c r="R167" s="260"/>
      <c r="S167" s="260"/>
      <c r="T167" s="260"/>
    </row>
    <row r="168" spans="12:20">
      <c r="L168" s="260"/>
      <c r="M168" s="260"/>
      <c r="N168" s="260"/>
      <c r="O168" s="260"/>
      <c r="P168" s="260"/>
      <c r="Q168" s="260"/>
      <c r="R168" s="260"/>
      <c r="S168" s="260"/>
      <c r="T168" s="260"/>
    </row>
    <row r="169" spans="12:20">
      <c r="L169" s="260"/>
      <c r="M169" s="260"/>
      <c r="N169" s="260"/>
      <c r="O169" s="260"/>
      <c r="P169" s="260"/>
      <c r="Q169" s="260"/>
      <c r="R169" s="260"/>
      <c r="S169" s="260"/>
      <c r="T169" s="260"/>
    </row>
    <row r="170" spans="12:20">
      <c r="L170" s="260"/>
      <c r="M170" s="260"/>
      <c r="N170" s="260"/>
      <c r="O170" s="260"/>
      <c r="P170" s="260"/>
      <c r="Q170" s="260"/>
      <c r="R170" s="260"/>
      <c r="S170" s="260"/>
      <c r="T170" s="260"/>
    </row>
    <row r="171" spans="12:20">
      <c r="L171" s="260"/>
      <c r="M171" s="260"/>
      <c r="N171" s="260"/>
      <c r="O171" s="260"/>
      <c r="P171" s="260"/>
      <c r="Q171" s="260"/>
      <c r="R171" s="260"/>
      <c r="S171" s="260"/>
      <c r="T171" s="260"/>
    </row>
    <row r="172" spans="12:20">
      <c r="L172" s="260"/>
      <c r="M172" s="260"/>
      <c r="N172" s="260"/>
      <c r="O172" s="260"/>
      <c r="P172" s="260"/>
      <c r="Q172" s="260"/>
      <c r="R172" s="260"/>
      <c r="S172" s="260"/>
      <c r="T172" s="260"/>
    </row>
    <row r="173" spans="12:20">
      <c r="L173" s="260"/>
      <c r="M173" s="260"/>
      <c r="N173" s="260"/>
      <c r="O173" s="260"/>
      <c r="P173" s="260"/>
      <c r="Q173" s="260"/>
      <c r="R173" s="260"/>
      <c r="S173" s="260"/>
      <c r="T173" s="260"/>
    </row>
    <row r="174" spans="12:20">
      <c r="L174" s="260"/>
      <c r="M174" s="260"/>
      <c r="N174" s="260"/>
      <c r="O174" s="260"/>
      <c r="P174" s="260"/>
      <c r="Q174" s="260"/>
      <c r="R174" s="260"/>
      <c r="S174" s="260"/>
      <c r="T174" s="260"/>
    </row>
    <row r="175" spans="12:20">
      <c r="L175" s="260"/>
      <c r="M175" s="260"/>
      <c r="N175" s="260"/>
      <c r="O175" s="260"/>
      <c r="P175" s="260"/>
      <c r="Q175" s="260"/>
      <c r="R175" s="260"/>
      <c r="S175" s="260"/>
      <c r="T175" s="260"/>
    </row>
    <row r="176" spans="12:20">
      <c r="L176" s="260"/>
      <c r="M176" s="260"/>
      <c r="N176" s="260"/>
      <c r="O176" s="260"/>
      <c r="P176" s="260"/>
      <c r="Q176" s="260"/>
      <c r="R176" s="260"/>
      <c r="S176" s="260"/>
      <c r="T176" s="260"/>
    </row>
    <row r="177" spans="12:20">
      <c r="L177" s="260"/>
      <c r="M177" s="260"/>
      <c r="N177" s="260"/>
      <c r="O177" s="260"/>
      <c r="P177" s="260"/>
      <c r="Q177" s="260"/>
      <c r="R177" s="260"/>
      <c r="S177" s="260"/>
      <c r="T177" s="260"/>
    </row>
    <row r="178" spans="12:20">
      <c r="L178" s="260"/>
      <c r="M178" s="260"/>
      <c r="N178" s="260"/>
      <c r="O178" s="260"/>
      <c r="P178" s="260"/>
      <c r="Q178" s="260"/>
      <c r="R178" s="260"/>
      <c r="S178" s="260"/>
      <c r="T178" s="260"/>
    </row>
    <row r="179" spans="12:20">
      <c r="L179" s="260"/>
      <c r="M179" s="260"/>
      <c r="N179" s="260"/>
      <c r="O179" s="260"/>
      <c r="P179" s="260"/>
      <c r="Q179" s="260"/>
      <c r="R179" s="260"/>
      <c r="S179" s="260"/>
      <c r="T179" s="260"/>
    </row>
    <row r="180" spans="12:20">
      <c r="L180" s="260"/>
      <c r="M180" s="260"/>
      <c r="N180" s="260"/>
      <c r="O180" s="260"/>
      <c r="P180" s="260"/>
      <c r="Q180" s="260"/>
      <c r="R180" s="260"/>
      <c r="S180" s="260"/>
      <c r="T180" s="260"/>
    </row>
    <row r="181" spans="12:20">
      <c r="L181" s="260"/>
      <c r="M181" s="260"/>
      <c r="N181" s="260"/>
      <c r="O181" s="260"/>
      <c r="P181" s="260"/>
      <c r="Q181" s="260"/>
      <c r="R181" s="260"/>
      <c r="S181" s="260"/>
      <c r="T181" s="260"/>
    </row>
    <row r="182" spans="12:20">
      <c r="L182" s="260"/>
      <c r="M182" s="260"/>
      <c r="N182" s="260"/>
      <c r="O182" s="260"/>
      <c r="P182" s="260"/>
      <c r="Q182" s="260"/>
      <c r="R182" s="260"/>
      <c r="S182" s="260"/>
      <c r="T182" s="260"/>
    </row>
    <row r="183" spans="12:20">
      <c r="L183" s="260"/>
      <c r="M183" s="260"/>
      <c r="N183" s="260"/>
      <c r="O183" s="260"/>
      <c r="P183" s="260"/>
      <c r="Q183" s="260"/>
      <c r="R183" s="260"/>
      <c r="S183" s="260"/>
      <c r="T183" s="260"/>
    </row>
    <row r="184" spans="12:20">
      <c r="L184" s="260"/>
      <c r="M184" s="260"/>
      <c r="N184" s="260"/>
      <c r="O184" s="260"/>
      <c r="P184" s="260"/>
      <c r="Q184" s="260"/>
      <c r="R184" s="260"/>
      <c r="S184" s="260"/>
      <c r="T184" s="260"/>
    </row>
    <row r="185" spans="12:20">
      <c r="L185" s="260"/>
      <c r="M185" s="260"/>
      <c r="N185" s="260"/>
      <c r="O185" s="260"/>
      <c r="P185" s="260"/>
      <c r="Q185" s="260"/>
      <c r="R185" s="260"/>
      <c r="S185" s="260"/>
      <c r="T185" s="260"/>
    </row>
    <row r="186" spans="12:20">
      <c r="L186" s="260"/>
      <c r="M186" s="260"/>
      <c r="N186" s="260"/>
      <c r="O186" s="260"/>
      <c r="P186" s="260"/>
      <c r="Q186" s="260"/>
      <c r="R186" s="260"/>
      <c r="S186" s="260"/>
      <c r="T186" s="260"/>
    </row>
    <row r="187" spans="12:20">
      <c r="L187" s="260"/>
      <c r="M187" s="260"/>
      <c r="N187" s="260"/>
      <c r="O187" s="260"/>
      <c r="P187" s="260"/>
      <c r="Q187" s="260"/>
      <c r="R187" s="260"/>
      <c r="S187" s="260"/>
      <c r="T187" s="260"/>
    </row>
    <row r="188" spans="12:20">
      <c r="L188" s="260"/>
      <c r="M188" s="260"/>
      <c r="N188" s="260"/>
      <c r="O188" s="260"/>
      <c r="P188" s="260"/>
      <c r="Q188" s="260"/>
      <c r="R188" s="260"/>
      <c r="S188" s="260"/>
      <c r="T188" s="260"/>
    </row>
    <row r="189" spans="12:20">
      <c r="L189" s="260"/>
      <c r="M189" s="260"/>
      <c r="N189" s="260"/>
      <c r="O189" s="260"/>
      <c r="P189" s="260"/>
      <c r="Q189" s="260"/>
      <c r="R189" s="260"/>
      <c r="S189" s="260"/>
      <c r="T189" s="260"/>
    </row>
    <row r="190" spans="12:20">
      <c r="L190" s="260"/>
      <c r="M190" s="260"/>
      <c r="N190" s="260"/>
      <c r="O190" s="260"/>
      <c r="P190" s="260"/>
      <c r="Q190" s="260"/>
      <c r="R190" s="260"/>
      <c r="S190" s="260"/>
      <c r="T190" s="260"/>
    </row>
    <row r="191" spans="12:20">
      <c r="L191" s="260"/>
      <c r="M191" s="260"/>
      <c r="N191" s="260"/>
      <c r="O191" s="260"/>
      <c r="P191" s="260"/>
      <c r="Q191" s="260"/>
      <c r="R191" s="260"/>
      <c r="S191" s="260"/>
      <c r="T191" s="260"/>
    </row>
    <row r="192" spans="12:20">
      <c r="L192" s="260"/>
      <c r="M192" s="260"/>
      <c r="N192" s="260"/>
      <c r="O192" s="260"/>
      <c r="P192" s="260"/>
      <c r="Q192" s="260"/>
      <c r="R192" s="260"/>
      <c r="S192" s="260"/>
      <c r="T192" s="260"/>
    </row>
    <row r="193" spans="12:20">
      <c r="L193" s="260"/>
      <c r="M193" s="260"/>
      <c r="N193" s="260"/>
      <c r="O193" s="260"/>
      <c r="P193" s="260"/>
      <c r="Q193" s="260"/>
      <c r="R193" s="260"/>
      <c r="S193" s="260"/>
      <c r="T193" s="260"/>
    </row>
    <row r="194" spans="12:20">
      <c r="L194" s="260"/>
      <c r="M194" s="260"/>
      <c r="N194" s="260"/>
      <c r="O194" s="260"/>
      <c r="P194" s="260"/>
      <c r="Q194" s="260"/>
      <c r="R194" s="260"/>
      <c r="S194" s="260"/>
      <c r="T194" s="260"/>
    </row>
    <row r="195" spans="12:20">
      <c r="L195" s="260"/>
      <c r="M195" s="260"/>
      <c r="N195" s="260"/>
      <c r="O195" s="260"/>
      <c r="P195" s="260"/>
      <c r="Q195" s="260"/>
      <c r="R195" s="260"/>
      <c r="S195" s="260"/>
      <c r="T195" s="260"/>
    </row>
    <row r="196" spans="12:20">
      <c r="L196" s="260"/>
      <c r="M196" s="260"/>
      <c r="N196" s="260"/>
      <c r="O196" s="260"/>
      <c r="P196" s="260"/>
      <c r="Q196" s="260"/>
      <c r="R196" s="260"/>
      <c r="S196" s="260"/>
      <c r="T196" s="260"/>
    </row>
    <row r="197" spans="12:20">
      <c r="L197" s="260"/>
      <c r="M197" s="260"/>
      <c r="N197" s="260"/>
      <c r="O197" s="260"/>
      <c r="P197" s="260"/>
      <c r="Q197" s="260"/>
      <c r="R197" s="260"/>
      <c r="S197" s="260"/>
      <c r="T197" s="260"/>
    </row>
    <row r="198" spans="12:20">
      <c r="L198" s="260"/>
      <c r="M198" s="260"/>
      <c r="N198" s="260"/>
      <c r="O198" s="260"/>
      <c r="P198" s="260"/>
      <c r="Q198" s="260"/>
      <c r="R198" s="260"/>
      <c r="S198" s="260"/>
      <c r="T198" s="260"/>
    </row>
    <row r="199" spans="12:20">
      <c r="L199" s="260"/>
      <c r="M199" s="260"/>
      <c r="N199" s="260"/>
      <c r="O199" s="260"/>
      <c r="P199" s="260"/>
      <c r="Q199" s="260"/>
      <c r="R199" s="260"/>
      <c r="S199" s="260"/>
      <c r="T199" s="260"/>
    </row>
    <row r="200" spans="12:20">
      <c r="L200" s="260"/>
      <c r="M200" s="260"/>
      <c r="N200" s="260"/>
      <c r="O200" s="260"/>
      <c r="P200" s="260"/>
      <c r="Q200" s="260"/>
      <c r="R200" s="260"/>
      <c r="S200" s="260"/>
      <c r="T200" s="260"/>
    </row>
    <row r="201" spans="12:20">
      <c r="L201" s="260"/>
      <c r="M201" s="260"/>
      <c r="N201" s="260"/>
      <c r="O201" s="260"/>
      <c r="P201" s="260"/>
      <c r="Q201" s="260"/>
      <c r="R201" s="260"/>
      <c r="S201" s="260"/>
      <c r="T201" s="260"/>
    </row>
  </sheetData>
  <mergeCells count="9">
    <mergeCell ref="A3:A5"/>
    <mergeCell ref="B3:J3"/>
    <mergeCell ref="L3:T3"/>
    <mergeCell ref="B4:D4"/>
    <mergeCell ref="F4:H4"/>
    <mergeCell ref="J4:J5"/>
    <mergeCell ref="L4:N4"/>
    <mergeCell ref="P4:R4"/>
    <mergeCell ref="T4:T5"/>
  </mergeCells>
  <hyperlinks>
    <hyperlink ref="A108" r:id="rId1" xr:uid="{252ACDB3-6D85-4282-A56E-B27D5C56BC7B}"/>
  </hyperlinks>
  <pageMargins left="0.7" right="0.7" top="0.75" bottom="0.75" header="0.3" footer="0.3"/>
  <pageSetup paperSize="9" scale="32" orientation="portrait" r:id="rId2"/>
  <headerFooter>
    <oddHeader>&amp;L&amp;"Calibri"&amp;10&amp;K000000OFFICIAL-SENSITIVE&amp;1#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76593-B741-482E-999B-415DA45A6479}">
  <dimension ref="A1:Y107"/>
  <sheetViews>
    <sheetView zoomScaleNormal="100" workbookViewId="0">
      <pane xSplit="1" ySplit="5" topLeftCell="K46" activePane="bottomRight" state="frozen"/>
      <selection pane="topRight" activeCell="B1" sqref="B1"/>
      <selection pane="bottomLeft" activeCell="A6" sqref="A6"/>
      <selection pane="bottomRight" activeCell="B6" sqref="B6"/>
    </sheetView>
  </sheetViews>
  <sheetFormatPr defaultColWidth="9.140625" defaultRowHeight="15"/>
  <cols>
    <col min="1" max="1" width="63.42578125" style="228" customWidth="1"/>
    <col min="2" max="2" width="14.42578125" style="228" customWidth="1"/>
    <col min="3" max="3" width="12.28515625" style="228" customWidth="1"/>
    <col min="4" max="4" width="11.140625" style="228" customWidth="1"/>
    <col min="5" max="5" width="2.5703125" style="228" customWidth="1"/>
    <col min="6" max="6" width="11.140625" style="228" customWidth="1"/>
    <col min="7" max="7" width="12.42578125" style="228" customWidth="1"/>
    <col min="8" max="8" width="12.85546875" style="228" customWidth="1"/>
    <col min="9" max="9" width="2.5703125" style="228" customWidth="1"/>
    <col min="10" max="10" width="10.28515625" style="228" customWidth="1"/>
    <col min="11" max="11" width="6" style="228" customWidth="1"/>
    <col min="12" max="12" width="9.28515625" style="228" customWidth="1"/>
    <col min="13" max="13" width="10.28515625" style="228" customWidth="1"/>
    <col min="14" max="14" width="11.140625" style="228" customWidth="1"/>
    <col min="15" max="15" width="2.5703125" style="228" customWidth="1"/>
    <col min="16" max="16" width="11.85546875" style="228" customWidth="1"/>
    <col min="17" max="17" width="11" style="228" customWidth="1"/>
    <col min="18" max="18" width="11.140625" style="228" customWidth="1"/>
    <col min="19" max="19" width="2.5703125" style="228" customWidth="1"/>
    <col min="20" max="20" width="11.140625" style="228" customWidth="1"/>
    <col min="21" max="21" width="9.140625" style="228"/>
    <col min="22" max="22" width="3.140625" style="228" customWidth="1"/>
    <col min="23" max="23" width="4.5703125" style="228" hidden="1" customWidth="1"/>
    <col min="24" max="24" width="18" style="228" hidden="1" customWidth="1"/>
    <col min="25" max="25" width="13.85546875" style="228" hidden="1" customWidth="1"/>
    <col min="26" max="26" width="0" style="228" hidden="1" customWidth="1"/>
    <col min="27" max="16384" width="9.140625" style="228"/>
  </cols>
  <sheetData>
    <row r="1" spans="1:25" ht="20.25">
      <c r="A1" s="225" t="s">
        <v>506</v>
      </c>
      <c r="B1" s="225"/>
      <c r="C1" s="225"/>
      <c r="D1" s="225"/>
      <c r="E1" s="225"/>
      <c r="F1" s="225"/>
      <c r="G1" s="226"/>
      <c r="H1" s="226"/>
      <c r="I1" s="225"/>
      <c r="J1" s="226"/>
      <c r="K1" s="226"/>
      <c r="L1" s="226"/>
      <c r="M1" s="226"/>
      <c r="N1" s="227"/>
      <c r="O1" s="226"/>
      <c r="P1" s="226"/>
      <c r="Q1" s="226"/>
      <c r="R1" s="226"/>
      <c r="X1" s="281" t="s">
        <v>613</v>
      </c>
      <c r="Y1" s="281" t="s">
        <v>614</v>
      </c>
    </row>
    <row r="2" spans="1:25">
      <c r="A2" s="282" t="s">
        <v>615</v>
      </c>
      <c r="B2" s="279"/>
      <c r="C2" s="279"/>
      <c r="D2" s="279"/>
      <c r="E2" s="279"/>
      <c r="F2" s="279"/>
      <c r="G2" s="279"/>
      <c r="H2" s="279"/>
      <c r="I2" s="279"/>
      <c r="J2" s="279"/>
      <c r="K2" s="279"/>
      <c r="L2" s="279"/>
      <c r="M2" s="279"/>
      <c r="N2" s="280"/>
      <c r="O2" s="279"/>
      <c r="P2" s="279"/>
      <c r="Q2" s="279"/>
      <c r="R2" s="279"/>
      <c r="S2" s="279"/>
      <c r="T2" s="278" t="s">
        <v>508</v>
      </c>
      <c r="X2" s="283" t="s">
        <v>285</v>
      </c>
      <c r="Y2" s="215">
        <v>26334.56523</v>
      </c>
    </row>
    <row r="3" spans="1:25">
      <c r="A3" s="334" t="s">
        <v>509</v>
      </c>
      <c r="B3" s="341">
        <v>2015</v>
      </c>
      <c r="C3" s="341"/>
      <c r="D3" s="341"/>
      <c r="E3" s="341"/>
      <c r="F3" s="341"/>
      <c r="G3" s="341"/>
      <c r="H3" s="341"/>
      <c r="I3" s="341"/>
      <c r="J3" s="341"/>
      <c r="K3" s="234"/>
      <c r="L3" s="341" t="s">
        <v>616</v>
      </c>
      <c r="M3" s="341"/>
      <c r="N3" s="341"/>
      <c r="O3" s="341"/>
      <c r="P3" s="341"/>
      <c r="Q3" s="341"/>
      <c r="R3" s="341"/>
      <c r="S3" s="341"/>
      <c r="T3" s="341"/>
      <c r="X3" s="283" t="s">
        <v>286</v>
      </c>
      <c r="Y3" s="215">
        <v>6392.4525599999997</v>
      </c>
    </row>
    <row r="4" spans="1:25" ht="15" customHeight="1">
      <c r="A4" s="335"/>
      <c r="B4" s="337" t="s">
        <v>258</v>
      </c>
      <c r="C4" s="337"/>
      <c r="D4" s="337"/>
      <c r="E4" s="234"/>
      <c r="F4" s="337" t="s">
        <v>511</v>
      </c>
      <c r="G4" s="337"/>
      <c r="H4" s="337"/>
      <c r="I4" s="234"/>
      <c r="J4" s="338" t="s">
        <v>598</v>
      </c>
      <c r="K4" s="284"/>
      <c r="L4" s="337" t="s">
        <v>258</v>
      </c>
      <c r="M4" s="337"/>
      <c r="N4" s="337"/>
      <c r="O4" s="234"/>
      <c r="P4" s="337" t="s">
        <v>511</v>
      </c>
      <c r="Q4" s="337"/>
      <c r="R4" s="337"/>
      <c r="S4" s="234"/>
      <c r="T4" s="338" t="s">
        <v>617</v>
      </c>
      <c r="X4" s="283" t="s">
        <v>516</v>
      </c>
      <c r="Y4" s="215">
        <v>213630.70553000001</v>
      </c>
    </row>
    <row r="5" spans="1:25" ht="35.25" thickBot="1">
      <c r="A5" s="336"/>
      <c r="B5" s="238" t="s">
        <v>514</v>
      </c>
      <c r="C5" s="285" t="s">
        <v>515</v>
      </c>
      <c r="D5" s="238" t="s">
        <v>500</v>
      </c>
      <c r="E5" s="236"/>
      <c r="F5" s="238" t="s">
        <v>514</v>
      </c>
      <c r="G5" s="285" t="s">
        <v>515</v>
      </c>
      <c r="H5" s="238" t="s">
        <v>500</v>
      </c>
      <c r="I5" s="236"/>
      <c r="J5" s="339"/>
      <c r="K5" s="286"/>
      <c r="L5" s="236" t="s">
        <v>514</v>
      </c>
      <c r="M5" s="237" t="s">
        <v>515</v>
      </c>
      <c r="N5" s="238" t="s">
        <v>500</v>
      </c>
      <c r="O5" s="236"/>
      <c r="P5" s="236" t="s">
        <v>514</v>
      </c>
      <c r="Q5" s="237" t="s">
        <v>515</v>
      </c>
      <c r="R5" s="236" t="s">
        <v>500</v>
      </c>
      <c r="S5" s="236"/>
      <c r="T5" s="339"/>
      <c r="X5" s="283" t="s">
        <v>519</v>
      </c>
      <c r="Y5" s="215">
        <v>50000</v>
      </c>
    </row>
    <row r="6" spans="1:25" ht="15" customHeight="1">
      <c r="A6" s="240" t="s">
        <v>285</v>
      </c>
      <c r="B6" s="241">
        <v>39963.172429999999</v>
      </c>
      <c r="C6" s="241">
        <v>0</v>
      </c>
      <c r="D6" s="242">
        <v>39963.172429999999</v>
      </c>
      <c r="E6" s="242"/>
      <c r="F6" s="241">
        <v>0</v>
      </c>
      <c r="G6" s="241">
        <v>0</v>
      </c>
      <c r="H6" s="242">
        <v>0</v>
      </c>
      <c r="I6" s="242"/>
      <c r="J6" s="242">
        <v>39963.172429999999</v>
      </c>
      <c r="K6" s="242"/>
      <c r="L6" s="241">
        <v>26334.56523</v>
      </c>
      <c r="M6" s="241">
        <v>0</v>
      </c>
      <c r="N6" s="242">
        <v>26334.56523</v>
      </c>
      <c r="O6" s="241"/>
      <c r="P6" s="241">
        <v>0</v>
      </c>
      <c r="Q6" s="241">
        <v>0</v>
      </c>
      <c r="R6" s="242">
        <v>0</v>
      </c>
      <c r="T6" s="242">
        <v>26334.56523</v>
      </c>
      <c r="V6" s="243"/>
      <c r="X6" s="283" t="s">
        <v>291</v>
      </c>
      <c r="Y6" s="215">
        <v>72090.131099000006</v>
      </c>
    </row>
    <row r="7" spans="1:25" ht="15" customHeight="1">
      <c r="A7" s="240" t="s">
        <v>286</v>
      </c>
      <c r="B7" s="241">
        <v>6392.4525599999997</v>
      </c>
      <c r="C7" s="241">
        <v>0</v>
      </c>
      <c r="D7" s="242">
        <v>6392.4525599999997</v>
      </c>
      <c r="E7" s="242"/>
      <c r="F7" s="241">
        <v>7450</v>
      </c>
      <c r="G7" s="241">
        <v>0</v>
      </c>
      <c r="H7" s="242">
        <v>7450</v>
      </c>
      <c r="I7" s="242"/>
      <c r="J7" s="242">
        <v>13842.45256</v>
      </c>
      <c r="K7" s="242"/>
      <c r="L7" s="241">
        <v>6392.4525599999997</v>
      </c>
      <c r="M7" s="241">
        <v>0</v>
      </c>
      <c r="N7" s="242">
        <v>6392.4525599999997</v>
      </c>
      <c r="O7" s="241"/>
      <c r="P7" s="241">
        <v>2825.7349999999997</v>
      </c>
      <c r="Q7" s="241">
        <v>0</v>
      </c>
      <c r="R7" s="242">
        <v>2825.7349999999997</v>
      </c>
      <c r="T7" s="242">
        <v>9218.1875600000003</v>
      </c>
      <c r="V7" s="243"/>
      <c r="X7" s="283" t="s">
        <v>520</v>
      </c>
      <c r="Y7" s="215">
        <v>9361.8258999999998</v>
      </c>
    </row>
    <row r="8" spans="1:25" ht="15" customHeight="1">
      <c r="A8" s="240" t="s">
        <v>516</v>
      </c>
      <c r="B8" s="241">
        <v>212488.47771000001</v>
      </c>
      <c r="C8" s="241">
        <v>0</v>
      </c>
      <c r="D8" s="242">
        <v>212488.47771000001</v>
      </c>
      <c r="E8" s="242"/>
      <c r="F8" s="241">
        <v>0</v>
      </c>
      <c r="G8" s="241">
        <v>0</v>
      </c>
      <c r="H8" s="242">
        <v>0</v>
      </c>
      <c r="I8" s="242"/>
      <c r="J8" s="242">
        <v>212488.47771000001</v>
      </c>
      <c r="K8" s="242"/>
      <c r="L8" s="241">
        <v>213630.70553000001</v>
      </c>
      <c r="M8" s="241">
        <v>0</v>
      </c>
      <c r="N8" s="242">
        <v>213630.70553000001</v>
      </c>
      <c r="O8" s="241"/>
      <c r="P8" s="241">
        <v>1500</v>
      </c>
      <c r="Q8" s="241">
        <v>0</v>
      </c>
      <c r="R8" s="242">
        <v>1500</v>
      </c>
      <c r="T8" s="242">
        <v>215130.70553000001</v>
      </c>
      <c r="V8" s="243"/>
      <c r="X8" s="283" t="s">
        <v>293</v>
      </c>
      <c r="Y8" s="215">
        <v>55000</v>
      </c>
    </row>
    <row r="9" spans="1:25" ht="15" customHeight="1">
      <c r="A9" s="240" t="s">
        <v>518</v>
      </c>
      <c r="B9" s="241">
        <v>0</v>
      </c>
      <c r="C9" s="241">
        <v>0</v>
      </c>
      <c r="D9" s="242">
        <v>0</v>
      </c>
      <c r="E9" s="242"/>
      <c r="F9" s="241">
        <v>597.51700000000005</v>
      </c>
      <c r="G9" s="241">
        <v>1761.92293</v>
      </c>
      <c r="H9" s="242">
        <v>2359.43993</v>
      </c>
      <c r="I9" s="242"/>
      <c r="J9" s="242">
        <v>2359.43993</v>
      </c>
      <c r="K9" s="242"/>
      <c r="L9" s="241">
        <v>0</v>
      </c>
      <c r="M9" s="241">
        <v>0</v>
      </c>
      <c r="N9" s="242">
        <v>0</v>
      </c>
      <c r="O9" s="241"/>
      <c r="P9" s="241">
        <v>500</v>
      </c>
      <c r="Q9" s="241">
        <v>3353.3320000000003</v>
      </c>
      <c r="R9" s="242">
        <v>3853.3319999999999</v>
      </c>
      <c r="T9" s="242">
        <v>3853.3319999999999</v>
      </c>
      <c r="V9" s="243"/>
      <c r="X9" s="283" t="s">
        <v>294</v>
      </c>
      <c r="Y9" s="215">
        <v>30000</v>
      </c>
    </row>
    <row r="10" spans="1:25" ht="15" customHeight="1">
      <c r="A10" s="240" t="s">
        <v>596</v>
      </c>
      <c r="B10" s="241">
        <v>0</v>
      </c>
      <c r="C10" s="241">
        <v>0</v>
      </c>
      <c r="D10" s="242">
        <v>0</v>
      </c>
      <c r="E10" s="242"/>
      <c r="F10" s="241">
        <v>0</v>
      </c>
      <c r="G10" s="241">
        <v>26.5</v>
      </c>
      <c r="H10" s="242">
        <v>26.5</v>
      </c>
      <c r="I10" s="242"/>
      <c r="J10" s="242">
        <v>26.5</v>
      </c>
      <c r="K10" s="242"/>
      <c r="L10" s="241">
        <v>0</v>
      </c>
      <c r="M10" s="241">
        <v>0</v>
      </c>
      <c r="N10" s="242">
        <v>0</v>
      </c>
      <c r="O10" s="241"/>
      <c r="P10" s="241">
        <v>0</v>
      </c>
      <c r="Q10" s="241">
        <v>62.198270000000001</v>
      </c>
      <c r="R10" s="242">
        <v>62.198270000000001</v>
      </c>
      <c r="T10" s="242">
        <v>62.198270000000001</v>
      </c>
      <c r="V10" s="243"/>
      <c r="X10" s="283" t="s">
        <v>618</v>
      </c>
      <c r="Y10" s="215">
        <v>218.19040000000001</v>
      </c>
    </row>
    <row r="11" spans="1:25" ht="15" customHeight="1">
      <c r="A11" s="240" t="s">
        <v>289</v>
      </c>
      <c r="B11" s="241">
        <v>0</v>
      </c>
      <c r="C11" s="241">
        <v>0</v>
      </c>
      <c r="D11" s="242">
        <v>0</v>
      </c>
      <c r="E11" s="242"/>
      <c r="F11" s="241">
        <v>69343.418999999994</v>
      </c>
      <c r="G11" s="241">
        <v>-181.92500000000018</v>
      </c>
      <c r="H11" s="242">
        <v>69161.494000000006</v>
      </c>
      <c r="I11" s="242"/>
      <c r="J11" s="242">
        <v>69161.494000000006</v>
      </c>
      <c r="K11" s="242"/>
      <c r="L11" s="241">
        <v>0</v>
      </c>
      <c r="M11" s="241">
        <v>0</v>
      </c>
      <c r="N11" s="242">
        <v>0</v>
      </c>
      <c r="O11" s="241"/>
      <c r="P11" s="241">
        <v>9518.7226200000005</v>
      </c>
      <c r="Q11" s="241">
        <v>5000</v>
      </c>
      <c r="R11" s="242">
        <v>14518.72262</v>
      </c>
      <c r="T11" s="242">
        <v>14518.72262</v>
      </c>
      <c r="V11" s="243"/>
      <c r="X11" s="283" t="s">
        <v>295</v>
      </c>
      <c r="Y11" s="215">
        <v>50505.93</v>
      </c>
    </row>
    <row r="12" spans="1:25" ht="15" customHeight="1">
      <c r="A12" s="240" t="s">
        <v>519</v>
      </c>
      <c r="B12" s="241">
        <v>50000</v>
      </c>
      <c r="C12" s="241">
        <v>0</v>
      </c>
      <c r="D12" s="242">
        <v>50000</v>
      </c>
      <c r="E12" s="242"/>
      <c r="F12" s="241">
        <v>0</v>
      </c>
      <c r="G12" s="241">
        <v>0</v>
      </c>
      <c r="H12" s="242">
        <v>0</v>
      </c>
      <c r="I12" s="242"/>
      <c r="J12" s="242">
        <v>50000</v>
      </c>
      <c r="K12" s="242"/>
      <c r="L12" s="241">
        <v>50000</v>
      </c>
      <c r="M12" s="241">
        <v>0</v>
      </c>
      <c r="N12" s="242">
        <v>50000</v>
      </c>
      <c r="O12" s="241"/>
      <c r="P12" s="241">
        <v>0</v>
      </c>
      <c r="Q12" s="241">
        <v>0</v>
      </c>
      <c r="R12" s="242">
        <v>0</v>
      </c>
      <c r="T12" s="242">
        <v>50000</v>
      </c>
      <c r="V12" s="243"/>
      <c r="X12" s="283" t="s">
        <v>521</v>
      </c>
      <c r="Y12" s="215">
        <v>1024.5</v>
      </c>
    </row>
    <row r="13" spans="1:25" ht="15" customHeight="1">
      <c r="A13" s="240" t="s">
        <v>291</v>
      </c>
      <c r="B13" s="241">
        <v>0</v>
      </c>
      <c r="C13" s="241">
        <v>0</v>
      </c>
      <c r="D13" s="242">
        <v>0</v>
      </c>
      <c r="E13" s="242"/>
      <c r="F13" s="241">
        <v>0</v>
      </c>
      <c r="G13" s="241">
        <v>0</v>
      </c>
      <c r="H13" s="242">
        <v>0</v>
      </c>
      <c r="I13" s="242"/>
      <c r="J13" s="242">
        <v>0</v>
      </c>
      <c r="K13" s="242"/>
      <c r="L13" s="241">
        <v>0</v>
      </c>
      <c r="M13" s="241">
        <v>72090.131099000006</v>
      </c>
      <c r="N13" s="242">
        <v>72090.131099000006</v>
      </c>
      <c r="O13" s="241"/>
      <c r="P13" s="241">
        <v>0</v>
      </c>
      <c r="Q13" s="241">
        <v>0</v>
      </c>
      <c r="R13" s="242">
        <v>0</v>
      </c>
      <c r="T13" s="242">
        <v>72090.131099000006</v>
      </c>
      <c r="V13" s="243"/>
      <c r="X13" s="283" t="s">
        <v>522</v>
      </c>
      <c r="Y13" s="215">
        <v>650</v>
      </c>
    </row>
    <row r="14" spans="1:25" ht="15" customHeight="1">
      <c r="A14" s="240" t="s">
        <v>520</v>
      </c>
      <c r="B14" s="241">
        <v>12277.33022</v>
      </c>
      <c r="C14" s="241">
        <v>0</v>
      </c>
      <c r="D14" s="242">
        <v>12277.33022</v>
      </c>
      <c r="E14" s="242"/>
      <c r="F14" s="241">
        <v>-1360.98262</v>
      </c>
      <c r="G14" s="241">
        <v>0</v>
      </c>
      <c r="H14" s="242">
        <v>-1360.98262</v>
      </c>
      <c r="I14" s="242"/>
      <c r="J14" s="242">
        <v>10916.347599999999</v>
      </c>
      <c r="K14" s="242"/>
      <c r="L14" s="241">
        <v>9361.8258999999998</v>
      </c>
      <c r="M14" s="241">
        <v>0</v>
      </c>
      <c r="N14" s="242">
        <v>9361.8258999999998</v>
      </c>
      <c r="O14" s="241"/>
      <c r="P14" s="241">
        <v>49550.428</v>
      </c>
      <c r="Q14" s="241">
        <v>0</v>
      </c>
      <c r="R14" s="242">
        <v>49550.428</v>
      </c>
      <c r="T14" s="242">
        <v>58912.253899999996</v>
      </c>
      <c r="V14" s="243"/>
      <c r="X14" s="283" t="s">
        <v>298</v>
      </c>
      <c r="Y14" s="215">
        <v>5480.76</v>
      </c>
    </row>
    <row r="15" spans="1:25" ht="15" customHeight="1">
      <c r="A15" s="240" t="s">
        <v>293</v>
      </c>
      <c r="B15" s="241">
        <v>55000</v>
      </c>
      <c r="C15" s="241">
        <v>0</v>
      </c>
      <c r="D15" s="242">
        <v>55000</v>
      </c>
      <c r="E15" s="242"/>
      <c r="F15" s="241">
        <v>0</v>
      </c>
      <c r="G15" s="241">
        <v>0</v>
      </c>
      <c r="H15" s="242">
        <v>0</v>
      </c>
      <c r="I15" s="242"/>
      <c r="J15" s="242">
        <v>55000</v>
      </c>
      <c r="K15" s="242"/>
      <c r="L15" s="241">
        <v>55000</v>
      </c>
      <c r="M15" s="241">
        <v>0</v>
      </c>
      <c r="N15" s="242">
        <v>55000</v>
      </c>
      <c r="O15" s="241"/>
      <c r="P15" s="241">
        <v>0</v>
      </c>
      <c r="Q15" s="241">
        <v>0</v>
      </c>
      <c r="R15" s="242">
        <v>0</v>
      </c>
      <c r="T15" s="242">
        <v>55000</v>
      </c>
      <c r="V15" s="243"/>
      <c r="X15" s="283" t="s">
        <v>301</v>
      </c>
      <c r="Y15" s="215">
        <v>9889.4152599999998</v>
      </c>
    </row>
    <row r="16" spans="1:25" ht="15" customHeight="1">
      <c r="A16" s="240" t="s">
        <v>294</v>
      </c>
      <c r="B16" s="241">
        <v>35000</v>
      </c>
      <c r="C16" s="241">
        <v>0</v>
      </c>
      <c r="D16" s="242">
        <v>35000</v>
      </c>
      <c r="E16" s="242"/>
      <c r="F16" s="241">
        <v>0</v>
      </c>
      <c r="G16" s="241">
        <v>0</v>
      </c>
      <c r="H16" s="242">
        <v>0</v>
      </c>
      <c r="I16" s="242"/>
      <c r="J16" s="242">
        <v>35000</v>
      </c>
      <c r="K16" s="242"/>
      <c r="L16" s="241">
        <v>30000</v>
      </c>
      <c r="M16" s="241">
        <v>0</v>
      </c>
      <c r="N16" s="242">
        <v>30000</v>
      </c>
      <c r="O16" s="241"/>
      <c r="P16" s="241">
        <v>800</v>
      </c>
      <c r="Q16" s="241">
        <v>0</v>
      </c>
      <c r="R16" s="242">
        <v>800</v>
      </c>
      <c r="T16" s="242">
        <v>30800</v>
      </c>
      <c r="V16" s="243"/>
      <c r="X16" s="283" t="s">
        <v>526</v>
      </c>
      <c r="Y16" s="215">
        <v>107.64188</v>
      </c>
    </row>
    <row r="17" spans="1:25" ht="15" customHeight="1">
      <c r="A17" s="240" t="s">
        <v>295</v>
      </c>
      <c r="B17" s="241">
        <v>0</v>
      </c>
      <c r="C17" s="241">
        <v>157802.231</v>
      </c>
      <c r="D17" s="242">
        <v>157802.231</v>
      </c>
      <c r="E17" s="242"/>
      <c r="F17" s="241">
        <v>0</v>
      </c>
      <c r="G17" s="241">
        <v>0</v>
      </c>
      <c r="H17" s="242">
        <v>0</v>
      </c>
      <c r="I17" s="242"/>
      <c r="J17" s="242">
        <v>157802.231</v>
      </c>
      <c r="K17" s="242"/>
      <c r="L17" s="241">
        <v>0</v>
      </c>
      <c r="M17" s="241">
        <v>50505.93</v>
      </c>
      <c r="N17" s="242">
        <v>50505.93</v>
      </c>
      <c r="O17" s="241"/>
      <c r="P17" s="241">
        <v>0</v>
      </c>
      <c r="Q17" s="241">
        <v>0</v>
      </c>
      <c r="R17" s="242">
        <v>0</v>
      </c>
      <c r="T17" s="242">
        <v>50505.93</v>
      </c>
      <c r="V17" s="243"/>
      <c r="X17" s="283" t="s">
        <v>305</v>
      </c>
      <c r="Y17" s="215">
        <v>532596.75099999993</v>
      </c>
    </row>
    <row r="18" spans="1:25" ht="15" customHeight="1">
      <c r="A18" s="240" t="s">
        <v>521</v>
      </c>
      <c r="B18" s="241">
        <v>0</v>
      </c>
      <c r="C18" s="241">
        <v>721.55000000000007</v>
      </c>
      <c r="D18" s="242">
        <v>721.55000000000007</v>
      </c>
      <c r="E18" s="242"/>
      <c r="F18" s="241">
        <v>0</v>
      </c>
      <c r="G18" s="241">
        <v>0</v>
      </c>
      <c r="H18" s="242">
        <v>0</v>
      </c>
      <c r="I18" s="242"/>
      <c r="J18" s="242">
        <v>721.55000000000007</v>
      </c>
      <c r="K18" s="242"/>
      <c r="L18" s="241">
        <v>307.35000000000002</v>
      </c>
      <c r="M18" s="241">
        <v>717.15</v>
      </c>
      <c r="N18" s="242">
        <v>1024.5</v>
      </c>
      <c r="O18" s="241"/>
      <c r="P18" s="241">
        <v>0</v>
      </c>
      <c r="Q18" s="241">
        <v>0</v>
      </c>
      <c r="R18" s="242">
        <v>0</v>
      </c>
      <c r="T18" s="242">
        <v>1024.5</v>
      </c>
      <c r="V18" s="243"/>
      <c r="X18" s="283" t="s">
        <v>619</v>
      </c>
      <c r="Y18" s="215">
        <v>498000</v>
      </c>
    </row>
    <row r="19" spans="1:25" ht="15" customHeight="1">
      <c r="A19" s="240" t="s">
        <v>522</v>
      </c>
      <c r="B19" s="241">
        <v>1300</v>
      </c>
      <c r="C19" s="241">
        <v>0</v>
      </c>
      <c r="D19" s="242">
        <v>1300</v>
      </c>
      <c r="E19" s="242"/>
      <c r="F19" s="241">
        <v>62.5</v>
      </c>
      <c r="G19" s="241">
        <v>0</v>
      </c>
      <c r="H19" s="242">
        <v>62.5</v>
      </c>
      <c r="I19" s="242"/>
      <c r="J19" s="242">
        <v>1362.5</v>
      </c>
      <c r="K19" s="242"/>
      <c r="L19" s="241">
        <v>650</v>
      </c>
      <c r="M19" s="241">
        <v>0</v>
      </c>
      <c r="N19" s="242">
        <v>650</v>
      </c>
      <c r="O19" s="241"/>
      <c r="P19" s="241">
        <v>0</v>
      </c>
      <c r="Q19" s="241">
        <v>0</v>
      </c>
      <c r="R19" s="242">
        <v>0</v>
      </c>
      <c r="T19" s="242">
        <v>650</v>
      </c>
      <c r="V19" s="243"/>
      <c r="X19" s="283" t="s">
        <v>306</v>
      </c>
      <c r="Y19" s="215">
        <v>472625.75722000003</v>
      </c>
    </row>
    <row r="20" spans="1:25" ht="15" customHeight="1">
      <c r="A20" s="240" t="s">
        <v>298</v>
      </c>
      <c r="B20" s="241">
        <v>9930.76</v>
      </c>
      <c r="C20" s="241">
        <v>336.85700000000003</v>
      </c>
      <c r="D20" s="242">
        <v>10267.616999999998</v>
      </c>
      <c r="E20" s="242"/>
      <c r="F20" s="241">
        <v>0</v>
      </c>
      <c r="G20" s="241">
        <v>0</v>
      </c>
      <c r="H20" s="242">
        <v>0</v>
      </c>
      <c r="I20" s="242"/>
      <c r="J20" s="242">
        <v>10267.616999999998</v>
      </c>
      <c r="K20" s="242"/>
      <c r="L20" s="241">
        <v>5480.76</v>
      </c>
      <c r="M20" s="241">
        <v>0</v>
      </c>
      <c r="N20" s="242">
        <v>5480.76</v>
      </c>
      <c r="O20" s="241"/>
      <c r="P20" s="241">
        <v>0</v>
      </c>
      <c r="Q20" s="241">
        <v>206.17399999999998</v>
      </c>
      <c r="R20" s="242">
        <v>206.17399999999998</v>
      </c>
      <c r="T20" s="242">
        <v>5686.9340000000002</v>
      </c>
      <c r="V20" s="243"/>
      <c r="X20" s="283" t="s">
        <v>309</v>
      </c>
      <c r="Y20" s="215">
        <v>9017.4136120000003</v>
      </c>
    </row>
    <row r="21" spans="1:25" ht="15" customHeight="1">
      <c r="A21" s="240" t="s">
        <v>299</v>
      </c>
      <c r="B21" s="241">
        <v>0</v>
      </c>
      <c r="C21" s="241">
        <v>0</v>
      </c>
      <c r="D21" s="242">
        <v>0</v>
      </c>
      <c r="E21" s="242"/>
      <c r="F21" s="241">
        <v>0</v>
      </c>
      <c r="G21" s="241">
        <v>100</v>
      </c>
      <c r="H21" s="242">
        <v>100</v>
      </c>
      <c r="I21" s="242"/>
      <c r="J21" s="242">
        <v>100</v>
      </c>
      <c r="K21" s="242"/>
      <c r="L21" s="241">
        <v>0</v>
      </c>
      <c r="M21" s="241">
        <v>218.19040000000001</v>
      </c>
      <c r="N21" s="242">
        <v>218.19040000000001</v>
      </c>
      <c r="O21" s="241"/>
      <c r="P21" s="241">
        <v>0</v>
      </c>
      <c r="Q21" s="241">
        <v>126.52168</v>
      </c>
      <c r="R21" s="242">
        <v>126.52168</v>
      </c>
      <c r="T21" s="242">
        <v>344.71208000000001</v>
      </c>
      <c r="V21" s="243"/>
      <c r="X21" s="283" t="s">
        <v>528</v>
      </c>
      <c r="Y21" s="215">
        <v>200000</v>
      </c>
    </row>
    <row r="22" spans="1:25" ht="15" customHeight="1">
      <c r="A22" s="240" t="s">
        <v>524</v>
      </c>
      <c r="B22" s="241">
        <v>282.09399000000002</v>
      </c>
      <c r="C22" s="241">
        <v>0</v>
      </c>
      <c r="D22" s="242">
        <v>282.09399000000002</v>
      </c>
      <c r="E22" s="242"/>
      <c r="F22" s="241">
        <v>0</v>
      </c>
      <c r="G22" s="241">
        <v>0</v>
      </c>
      <c r="H22" s="242">
        <v>0</v>
      </c>
      <c r="I22" s="242"/>
      <c r="J22" s="242">
        <v>282.09399000000002</v>
      </c>
      <c r="K22" s="242"/>
      <c r="L22" s="241">
        <v>0</v>
      </c>
      <c r="M22" s="241">
        <v>0</v>
      </c>
      <c r="N22" s="242">
        <v>0</v>
      </c>
      <c r="O22" s="241"/>
      <c r="P22" s="241">
        <v>0</v>
      </c>
      <c r="Q22" s="241">
        <v>0</v>
      </c>
      <c r="R22" s="242">
        <v>0</v>
      </c>
      <c r="T22" s="242">
        <v>0</v>
      </c>
      <c r="V22" s="243"/>
      <c r="X22" s="283" t="s">
        <v>610</v>
      </c>
      <c r="Y22" s="215">
        <v>30000</v>
      </c>
    </row>
    <row r="23" spans="1:25" ht="15" customHeight="1">
      <c r="A23" s="240" t="s">
        <v>301</v>
      </c>
      <c r="B23" s="241">
        <v>0</v>
      </c>
      <c r="C23" s="241">
        <v>9141.3148000000001</v>
      </c>
      <c r="D23" s="242">
        <v>9141.3148000000001</v>
      </c>
      <c r="E23" s="242"/>
      <c r="F23" s="241">
        <v>0</v>
      </c>
      <c r="G23" s="241">
        <v>0</v>
      </c>
      <c r="H23" s="242">
        <v>0</v>
      </c>
      <c r="I23" s="242"/>
      <c r="J23" s="242">
        <v>9141.3148000000001</v>
      </c>
      <c r="K23" s="242"/>
      <c r="L23" s="241">
        <v>0</v>
      </c>
      <c r="M23" s="241">
        <v>9889.4152599999998</v>
      </c>
      <c r="N23" s="242">
        <v>9889.4152599999998</v>
      </c>
      <c r="O23" s="241"/>
      <c r="P23" s="241">
        <v>0</v>
      </c>
      <c r="Q23" s="241">
        <v>117.21044000000001</v>
      </c>
      <c r="R23" s="242">
        <v>117.21044000000001</v>
      </c>
      <c r="T23" s="242">
        <v>10006.625699999999</v>
      </c>
      <c r="V23" s="243"/>
      <c r="X23" s="283" t="s">
        <v>312</v>
      </c>
      <c r="Y23" s="215">
        <v>52500</v>
      </c>
    </row>
    <row r="24" spans="1:25" ht="15" customHeight="1">
      <c r="A24" s="240" t="s">
        <v>594</v>
      </c>
      <c r="B24" s="241">
        <v>0</v>
      </c>
      <c r="C24" s="241">
        <v>0</v>
      </c>
      <c r="D24" s="242">
        <v>0</v>
      </c>
      <c r="E24" s="242"/>
      <c r="F24" s="241">
        <v>0</v>
      </c>
      <c r="G24" s="241">
        <v>66.435000000000002</v>
      </c>
      <c r="H24" s="242">
        <v>66.435000000000002</v>
      </c>
      <c r="I24" s="242"/>
      <c r="J24" s="242">
        <v>66.435000000000002</v>
      </c>
      <c r="K24" s="242"/>
      <c r="L24" s="241">
        <v>0</v>
      </c>
      <c r="M24" s="241">
        <v>0</v>
      </c>
      <c r="N24" s="242">
        <v>0</v>
      </c>
      <c r="O24" s="241"/>
      <c r="P24" s="241">
        <v>0</v>
      </c>
      <c r="Q24" s="241">
        <v>0</v>
      </c>
      <c r="R24" s="242">
        <v>0</v>
      </c>
      <c r="T24" s="242">
        <v>0</v>
      </c>
      <c r="V24" s="243"/>
      <c r="X24" s="283" t="s">
        <v>530</v>
      </c>
      <c r="Y24" s="215">
        <v>152940</v>
      </c>
    </row>
    <row r="25" spans="1:25" ht="15" customHeight="1">
      <c r="A25" s="240" t="s">
        <v>526</v>
      </c>
      <c r="B25" s="241">
        <v>0</v>
      </c>
      <c r="C25" s="241">
        <v>90.075839999999999</v>
      </c>
      <c r="D25" s="242">
        <v>90.075839999999999</v>
      </c>
      <c r="E25" s="242"/>
      <c r="F25" s="241">
        <v>0</v>
      </c>
      <c r="G25" s="241">
        <v>0</v>
      </c>
      <c r="H25" s="242">
        <v>0</v>
      </c>
      <c r="I25" s="242"/>
      <c r="J25" s="242">
        <v>90.075839999999999</v>
      </c>
      <c r="K25" s="242"/>
      <c r="L25" s="241">
        <v>0</v>
      </c>
      <c r="M25" s="241">
        <v>107.64188</v>
      </c>
      <c r="N25" s="242">
        <v>107.64188</v>
      </c>
      <c r="O25" s="241"/>
      <c r="P25" s="241">
        <v>0</v>
      </c>
      <c r="Q25" s="241">
        <v>0</v>
      </c>
      <c r="R25" s="242">
        <v>0</v>
      </c>
      <c r="T25" s="242">
        <v>107.64188</v>
      </c>
      <c r="V25" s="243"/>
      <c r="X25" s="283" t="s">
        <v>315</v>
      </c>
      <c r="Y25" s="215">
        <v>4731</v>
      </c>
    </row>
    <row r="26" spans="1:25" ht="15" customHeight="1">
      <c r="A26" s="287" t="s">
        <v>304</v>
      </c>
      <c r="B26" s="241">
        <v>0</v>
      </c>
      <c r="C26" s="241">
        <v>0</v>
      </c>
      <c r="D26" s="242">
        <v>0</v>
      </c>
      <c r="E26" s="242"/>
      <c r="F26" s="241">
        <v>0</v>
      </c>
      <c r="G26" s="241">
        <v>0</v>
      </c>
      <c r="H26" s="242">
        <v>0</v>
      </c>
      <c r="I26" s="242"/>
      <c r="J26" s="242">
        <v>0</v>
      </c>
      <c r="K26" s="242"/>
      <c r="L26" s="241">
        <v>0</v>
      </c>
      <c r="M26" s="241">
        <v>0</v>
      </c>
      <c r="N26" s="242">
        <v>0</v>
      </c>
      <c r="O26" s="241"/>
      <c r="P26" s="241">
        <v>700</v>
      </c>
      <c r="Q26" s="241">
        <v>0</v>
      </c>
      <c r="R26" s="242">
        <v>700</v>
      </c>
      <c r="T26" s="242">
        <v>700</v>
      </c>
      <c r="V26" s="243"/>
      <c r="X26" s="283" t="s">
        <v>317</v>
      </c>
      <c r="Y26" s="215">
        <v>161720.03899999999</v>
      </c>
    </row>
    <row r="27" spans="1:25" ht="15" customHeight="1">
      <c r="A27" s="240" t="s">
        <v>592</v>
      </c>
      <c r="B27" s="241">
        <v>0</v>
      </c>
      <c r="C27" s="241">
        <v>0</v>
      </c>
      <c r="D27" s="242">
        <v>0</v>
      </c>
      <c r="E27" s="242"/>
      <c r="F27" s="241">
        <v>950</v>
      </c>
      <c r="G27" s="241">
        <v>0</v>
      </c>
      <c r="H27" s="242">
        <v>950</v>
      </c>
      <c r="I27" s="242"/>
      <c r="J27" s="242">
        <v>950</v>
      </c>
      <c r="K27" s="242"/>
      <c r="L27" s="241">
        <v>0</v>
      </c>
      <c r="M27" s="241">
        <v>0</v>
      </c>
      <c r="N27" s="242">
        <v>0</v>
      </c>
      <c r="O27" s="241"/>
      <c r="P27" s="241">
        <v>250</v>
      </c>
      <c r="Q27" s="241">
        <v>0</v>
      </c>
      <c r="R27" s="242">
        <v>250</v>
      </c>
      <c r="T27" s="242">
        <v>250</v>
      </c>
      <c r="V27" s="243"/>
      <c r="X27" s="283" t="s">
        <v>591</v>
      </c>
      <c r="Y27" s="215">
        <v>2362.9750300000001</v>
      </c>
    </row>
    <row r="28" spans="1:25" ht="15" customHeight="1">
      <c r="A28" s="240" t="s">
        <v>305</v>
      </c>
      <c r="B28" s="241">
        <v>425620.46500000003</v>
      </c>
      <c r="C28" s="241">
        <v>509487.36099999998</v>
      </c>
      <c r="D28" s="242">
        <v>935107.826</v>
      </c>
      <c r="E28" s="242"/>
      <c r="F28" s="241">
        <v>0</v>
      </c>
      <c r="G28" s="241">
        <v>0</v>
      </c>
      <c r="H28" s="242">
        <v>0</v>
      </c>
      <c r="I28" s="242"/>
      <c r="J28" s="242">
        <v>935107.826</v>
      </c>
      <c r="K28" s="242"/>
      <c r="L28" s="241">
        <v>498000</v>
      </c>
      <c r="M28" s="241">
        <v>532596.75099999993</v>
      </c>
      <c r="N28" s="242">
        <v>1030596.751</v>
      </c>
      <c r="O28" s="241"/>
      <c r="P28" s="241">
        <v>0</v>
      </c>
      <c r="Q28" s="241">
        <v>0</v>
      </c>
      <c r="R28" s="242">
        <v>0</v>
      </c>
      <c r="T28" s="242">
        <v>1030596.751</v>
      </c>
      <c r="V28" s="243"/>
      <c r="X28" s="283" t="s">
        <v>533</v>
      </c>
      <c r="Y28" s="215">
        <v>60</v>
      </c>
    </row>
    <row r="29" spans="1:25" ht="15" customHeight="1">
      <c r="A29" s="240" t="s">
        <v>306</v>
      </c>
      <c r="B29" s="241">
        <v>391767.61365999997</v>
      </c>
      <c r="C29" s="241">
        <v>0</v>
      </c>
      <c r="D29" s="242">
        <v>391767.61365999997</v>
      </c>
      <c r="E29" s="242"/>
      <c r="F29" s="241">
        <v>54270</v>
      </c>
      <c r="G29" s="241">
        <v>0</v>
      </c>
      <c r="H29" s="242">
        <v>54270</v>
      </c>
      <c r="I29" s="242"/>
      <c r="J29" s="242">
        <v>446037.61365999997</v>
      </c>
      <c r="K29" s="242"/>
      <c r="L29" s="241">
        <v>472625.75722000003</v>
      </c>
      <c r="M29" s="241">
        <v>0</v>
      </c>
      <c r="N29" s="242">
        <v>472625.75722000003</v>
      </c>
      <c r="O29" s="241"/>
      <c r="P29" s="241">
        <v>49800</v>
      </c>
      <c r="Q29" s="241">
        <v>0</v>
      </c>
      <c r="R29" s="242">
        <v>49800</v>
      </c>
      <c r="T29" s="242">
        <v>522425.75722000003</v>
      </c>
      <c r="V29" s="243"/>
      <c r="X29" s="283" t="s">
        <v>321</v>
      </c>
      <c r="Y29" s="215">
        <v>8878.5300000000007</v>
      </c>
    </row>
    <row r="30" spans="1:25" ht="15" customHeight="1">
      <c r="A30" s="240" t="s">
        <v>527</v>
      </c>
      <c r="B30" s="241">
        <v>0</v>
      </c>
      <c r="C30" s="241">
        <v>0</v>
      </c>
      <c r="D30" s="242">
        <v>0</v>
      </c>
      <c r="E30" s="242"/>
      <c r="F30" s="241">
        <v>5000</v>
      </c>
      <c r="G30" s="241">
        <v>2800</v>
      </c>
      <c r="H30" s="242">
        <v>7800</v>
      </c>
      <c r="I30" s="242"/>
      <c r="J30" s="242">
        <v>7800</v>
      </c>
      <c r="K30" s="242"/>
      <c r="L30" s="241">
        <v>0</v>
      </c>
      <c r="M30" s="241">
        <v>0</v>
      </c>
      <c r="N30" s="242">
        <v>0</v>
      </c>
      <c r="O30" s="241"/>
      <c r="P30" s="241">
        <v>0</v>
      </c>
      <c r="Q30" s="241">
        <v>42436.750999999997</v>
      </c>
      <c r="R30" s="242">
        <v>42436.750999999997</v>
      </c>
      <c r="T30" s="242">
        <v>42436.750999999997</v>
      </c>
      <c r="V30" s="243"/>
      <c r="X30" s="283" t="s">
        <v>322</v>
      </c>
      <c r="Y30" s="215">
        <v>6173.2690000000002</v>
      </c>
    </row>
    <row r="31" spans="1:25" ht="15" customHeight="1">
      <c r="A31" s="240" t="s">
        <v>308</v>
      </c>
      <c r="B31" s="241">
        <v>0</v>
      </c>
      <c r="C31" s="241">
        <v>0</v>
      </c>
      <c r="D31" s="242">
        <v>0</v>
      </c>
      <c r="E31" s="242"/>
      <c r="F31" s="241">
        <v>1205.65975</v>
      </c>
      <c r="G31" s="241">
        <v>77.108000000000004</v>
      </c>
      <c r="H31" s="242">
        <v>1282.76775</v>
      </c>
      <c r="I31" s="242"/>
      <c r="J31" s="242">
        <v>1282.76775</v>
      </c>
      <c r="K31" s="242"/>
      <c r="L31" s="241">
        <v>0</v>
      </c>
      <c r="M31" s="241">
        <v>0</v>
      </c>
      <c r="N31" s="242">
        <v>0</v>
      </c>
      <c r="O31" s="241"/>
      <c r="P31" s="241">
        <v>84236.46905449999</v>
      </c>
      <c r="Q31" s="241">
        <v>60.319999999999993</v>
      </c>
      <c r="R31" s="242">
        <v>84296.789054499997</v>
      </c>
      <c r="T31" s="242">
        <v>84296.789054499997</v>
      </c>
      <c r="V31" s="243"/>
      <c r="X31" s="283" t="s">
        <v>535</v>
      </c>
      <c r="Y31" s="215">
        <v>1060725.8489999999</v>
      </c>
    </row>
    <row r="32" spans="1:25" ht="15" customHeight="1">
      <c r="A32" s="240" t="s">
        <v>309</v>
      </c>
      <c r="B32" s="241">
        <v>8266.5640509999994</v>
      </c>
      <c r="C32" s="241">
        <v>0</v>
      </c>
      <c r="D32" s="242">
        <v>8266.5640509999994</v>
      </c>
      <c r="E32" s="242"/>
      <c r="F32" s="241">
        <v>33030.204290000001</v>
      </c>
      <c r="G32" s="241">
        <v>68.115554000000003</v>
      </c>
      <c r="H32" s="242">
        <v>33098.319844000005</v>
      </c>
      <c r="I32" s="242"/>
      <c r="J32" s="242">
        <v>41364.883894999992</v>
      </c>
      <c r="K32" s="242"/>
      <c r="L32" s="241">
        <v>9017.4136120000003</v>
      </c>
      <c r="M32" s="241">
        <v>0</v>
      </c>
      <c r="N32" s="242">
        <v>9017.4136120000003</v>
      </c>
      <c r="O32" s="241"/>
      <c r="P32" s="241">
        <v>34470.822309999996</v>
      </c>
      <c r="Q32" s="241">
        <v>2511.4830400000001</v>
      </c>
      <c r="R32" s="242">
        <v>36982.305349999995</v>
      </c>
      <c r="T32" s="242">
        <v>45999.718961999999</v>
      </c>
      <c r="V32" s="243"/>
      <c r="X32" s="283" t="s">
        <v>325</v>
      </c>
      <c r="Y32" s="215">
        <v>84350</v>
      </c>
    </row>
    <row r="33" spans="1:25" ht="15" customHeight="1">
      <c r="A33" s="240" t="s">
        <v>310</v>
      </c>
      <c r="B33" s="241">
        <v>0</v>
      </c>
      <c r="C33" s="241">
        <v>0</v>
      </c>
      <c r="D33" s="242">
        <v>0</v>
      </c>
      <c r="E33" s="242"/>
      <c r="F33" s="241">
        <v>250</v>
      </c>
      <c r="G33" s="241">
        <v>0</v>
      </c>
      <c r="H33" s="242">
        <v>250</v>
      </c>
      <c r="I33" s="242"/>
      <c r="J33" s="242">
        <v>250</v>
      </c>
      <c r="K33" s="242"/>
      <c r="L33" s="241">
        <v>0</v>
      </c>
      <c r="M33" s="241">
        <v>0</v>
      </c>
      <c r="N33" s="242">
        <v>0</v>
      </c>
      <c r="O33" s="241"/>
      <c r="P33" s="241">
        <v>12.044</v>
      </c>
      <c r="Q33" s="241">
        <v>0</v>
      </c>
      <c r="R33" s="242">
        <v>12.044</v>
      </c>
      <c r="T33" s="242">
        <v>12.044</v>
      </c>
      <c r="V33" s="243"/>
      <c r="X33" s="283" t="s">
        <v>327</v>
      </c>
      <c r="Y33" s="215">
        <v>0.16511000000000001</v>
      </c>
    </row>
    <row r="34" spans="1:25" ht="15" customHeight="1">
      <c r="A34" s="240" t="s">
        <v>528</v>
      </c>
      <c r="B34" s="241">
        <v>268465.42949000001</v>
      </c>
      <c r="C34" s="241">
        <v>0</v>
      </c>
      <c r="D34" s="242">
        <v>268465.42949000001</v>
      </c>
      <c r="E34" s="242"/>
      <c r="F34" s="241">
        <v>0</v>
      </c>
      <c r="G34" s="241">
        <v>0</v>
      </c>
      <c r="H34" s="242">
        <v>0</v>
      </c>
      <c r="I34" s="242"/>
      <c r="J34" s="242">
        <v>268465.42949000001</v>
      </c>
      <c r="K34" s="242"/>
      <c r="L34" s="241">
        <v>200000</v>
      </c>
      <c r="M34" s="241">
        <v>0</v>
      </c>
      <c r="N34" s="242">
        <v>200000</v>
      </c>
      <c r="O34" s="241"/>
      <c r="P34" s="241">
        <v>14000</v>
      </c>
      <c r="Q34" s="241">
        <v>0</v>
      </c>
      <c r="R34" s="242">
        <v>14000</v>
      </c>
      <c r="T34" s="242">
        <v>214000</v>
      </c>
      <c r="V34" s="243"/>
      <c r="X34" s="283" t="s">
        <v>329</v>
      </c>
      <c r="Y34" s="215">
        <v>92464.90208</v>
      </c>
    </row>
    <row r="35" spans="1:25" ht="15" customHeight="1">
      <c r="A35" s="240" t="s">
        <v>610</v>
      </c>
      <c r="B35" s="241">
        <v>0</v>
      </c>
      <c r="C35" s="241">
        <v>0</v>
      </c>
      <c r="D35" s="242">
        <v>0</v>
      </c>
      <c r="E35" s="242"/>
      <c r="F35" s="241">
        <v>0</v>
      </c>
      <c r="G35" s="241">
        <v>0</v>
      </c>
      <c r="H35" s="242">
        <v>0</v>
      </c>
      <c r="I35" s="242"/>
      <c r="J35" s="242">
        <v>0</v>
      </c>
      <c r="K35" s="242"/>
      <c r="L35" s="241">
        <v>30000</v>
      </c>
      <c r="M35" s="241">
        <v>0</v>
      </c>
      <c r="N35" s="242">
        <v>30000</v>
      </c>
      <c r="O35" s="241"/>
      <c r="P35" s="241">
        <v>0</v>
      </c>
      <c r="Q35" s="241">
        <v>0</v>
      </c>
      <c r="R35" s="242">
        <v>0</v>
      </c>
      <c r="T35" s="242">
        <v>30000</v>
      </c>
      <c r="V35" s="243"/>
      <c r="X35" s="283" t="s">
        <v>537</v>
      </c>
      <c r="Y35" s="215">
        <v>19025</v>
      </c>
    </row>
    <row r="36" spans="1:25" ht="15" customHeight="1">
      <c r="A36" s="240" t="s">
        <v>312</v>
      </c>
      <c r="B36" s="241">
        <v>0</v>
      </c>
      <c r="C36" s="241">
        <v>0</v>
      </c>
      <c r="D36" s="242">
        <v>0</v>
      </c>
      <c r="E36" s="242"/>
      <c r="F36" s="241">
        <v>0</v>
      </c>
      <c r="G36" s="241">
        <v>0</v>
      </c>
      <c r="H36" s="242">
        <v>0</v>
      </c>
      <c r="I36" s="242"/>
      <c r="J36" s="242">
        <v>0</v>
      </c>
      <c r="K36" s="242"/>
      <c r="L36" s="241">
        <v>52500</v>
      </c>
      <c r="M36" s="241">
        <v>0</v>
      </c>
      <c r="N36" s="242">
        <v>52500</v>
      </c>
      <c r="O36" s="241"/>
      <c r="P36" s="241">
        <v>0</v>
      </c>
      <c r="Q36" s="241">
        <v>0</v>
      </c>
      <c r="R36" s="242">
        <v>0</v>
      </c>
      <c r="T36" s="242">
        <v>52500</v>
      </c>
      <c r="V36" s="243"/>
      <c r="X36" s="283" t="s">
        <v>331</v>
      </c>
      <c r="Y36" s="215">
        <v>8206.9331999999995</v>
      </c>
    </row>
    <row r="37" spans="1:25" ht="15" customHeight="1">
      <c r="A37" s="240" t="s">
        <v>530</v>
      </c>
      <c r="B37" s="241">
        <v>100000</v>
      </c>
      <c r="C37" s="241">
        <v>0</v>
      </c>
      <c r="D37" s="242">
        <v>100000</v>
      </c>
      <c r="E37" s="242"/>
      <c r="F37" s="241">
        <v>0</v>
      </c>
      <c r="G37" s="241">
        <v>0</v>
      </c>
      <c r="H37" s="242">
        <v>0</v>
      </c>
      <c r="I37" s="242"/>
      <c r="J37" s="242">
        <v>100000</v>
      </c>
      <c r="K37" s="242"/>
      <c r="L37" s="241">
        <v>152940</v>
      </c>
      <c r="M37" s="241">
        <v>0</v>
      </c>
      <c r="N37" s="242">
        <v>152940</v>
      </c>
      <c r="O37" s="241"/>
      <c r="P37" s="241">
        <v>0</v>
      </c>
      <c r="Q37" s="241">
        <v>0</v>
      </c>
      <c r="R37" s="242">
        <v>0</v>
      </c>
      <c r="T37" s="242">
        <v>152940</v>
      </c>
      <c r="V37" s="243"/>
      <c r="X37" s="283" t="s">
        <v>538</v>
      </c>
      <c r="Y37" s="215">
        <v>446318.49661999999</v>
      </c>
    </row>
    <row r="38" spans="1:25" ht="15" customHeight="1">
      <c r="A38" s="240" t="s">
        <v>315</v>
      </c>
      <c r="B38" s="241">
        <v>10031</v>
      </c>
      <c r="C38" s="241">
        <v>0</v>
      </c>
      <c r="D38" s="242">
        <v>10031</v>
      </c>
      <c r="E38" s="242"/>
      <c r="F38" s="241">
        <v>0</v>
      </c>
      <c r="G38" s="241">
        <v>0</v>
      </c>
      <c r="H38" s="242">
        <v>0</v>
      </c>
      <c r="I38" s="242"/>
      <c r="J38" s="242">
        <v>10031</v>
      </c>
      <c r="K38" s="242"/>
      <c r="L38" s="241">
        <v>4731</v>
      </c>
      <c r="M38" s="241">
        <v>0</v>
      </c>
      <c r="N38" s="242">
        <v>4731</v>
      </c>
      <c r="O38" s="241"/>
      <c r="P38" s="241">
        <v>0</v>
      </c>
      <c r="Q38" s="241">
        <v>0</v>
      </c>
      <c r="R38" s="242">
        <v>0</v>
      </c>
      <c r="T38" s="242">
        <v>4731</v>
      </c>
      <c r="V38" s="243"/>
      <c r="X38" s="283" t="s">
        <v>539</v>
      </c>
      <c r="Y38" s="215">
        <v>1988.6564900000001</v>
      </c>
    </row>
    <row r="39" spans="1:25" ht="15" customHeight="1">
      <c r="A39" s="240" t="s">
        <v>316</v>
      </c>
      <c r="B39" s="241">
        <v>0</v>
      </c>
      <c r="C39" s="241">
        <v>0</v>
      </c>
      <c r="D39" s="242">
        <v>0</v>
      </c>
      <c r="E39" s="242"/>
      <c r="F39" s="241">
        <v>0</v>
      </c>
      <c r="G39" s="241">
        <v>0</v>
      </c>
      <c r="H39" s="242">
        <v>0</v>
      </c>
      <c r="I39" s="242"/>
      <c r="J39" s="242">
        <v>0</v>
      </c>
      <c r="K39" s="242"/>
      <c r="L39" s="241">
        <v>0</v>
      </c>
      <c r="M39" s="241">
        <v>0</v>
      </c>
      <c r="N39" s="242">
        <v>0</v>
      </c>
      <c r="O39" s="241"/>
      <c r="P39" s="241">
        <v>106000</v>
      </c>
      <c r="Q39" s="241">
        <v>0</v>
      </c>
      <c r="R39" s="242">
        <v>106000</v>
      </c>
      <c r="T39" s="242">
        <v>106000</v>
      </c>
      <c r="V39" s="243"/>
      <c r="X39" s="283" t="s">
        <v>336</v>
      </c>
      <c r="Y39" s="215">
        <v>445.41287999999997</v>
      </c>
    </row>
    <row r="40" spans="1:25" ht="15" customHeight="1">
      <c r="A40" s="240" t="s">
        <v>317</v>
      </c>
      <c r="B40" s="241">
        <v>160000</v>
      </c>
      <c r="C40" s="241">
        <v>80000</v>
      </c>
      <c r="D40" s="242">
        <v>240000</v>
      </c>
      <c r="E40" s="242"/>
      <c r="F40" s="241">
        <v>0</v>
      </c>
      <c r="G40" s="241">
        <v>0</v>
      </c>
      <c r="H40" s="242">
        <v>0</v>
      </c>
      <c r="I40" s="242"/>
      <c r="J40" s="242">
        <v>240000</v>
      </c>
      <c r="K40" s="242"/>
      <c r="L40" s="241">
        <v>60000</v>
      </c>
      <c r="M40" s="241">
        <v>101720.039</v>
      </c>
      <c r="N40" s="242">
        <v>161720.03900000002</v>
      </c>
      <c r="O40" s="241"/>
      <c r="P40" s="241">
        <v>0</v>
      </c>
      <c r="Q40" s="241">
        <v>0</v>
      </c>
      <c r="R40" s="242">
        <v>0</v>
      </c>
      <c r="T40" s="242">
        <v>161720.03900000002</v>
      </c>
      <c r="V40" s="243"/>
      <c r="X40" s="283" t="s">
        <v>540</v>
      </c>
      <c r="Y40" s="215">
        <v>15000</v>
      </c>
    </row>
    <row r="41" spans="1:25" ht="15" customHeight="1">
      <c r="A41" s="240" t="s">
        <v>591</v>
      </c>
      <c r="B41" s="241">
        <v>2112.0028200000002</v>
      </c>
      <c r="C41" s="241">
        <v>0</v>
      </c>
      <c r="D41" s="242">
        <v>2112.0028200000002</v>
      </c>
      <c r="E41" s="242"/>
      <c r="F41" s="241">
        <v>2521</v>
      </c>
      <c r="G41" s="241">
        <v>0</v>
      </c>
      <c r="H41" s="242">
        <v>2521</v>
      </c>
      <c r="I41" s="242"/>
      <c r="J41" s="242">
        <v>4633.0028199999997</v>
      </c>
      <c r="K41" s="242"/>
      <c r="L41" s="241">
        <v>2362.9750300000001</v>
      </c>
      <c r="M41" s="241">
        <v>0</v>
      </c>
      <c r="N41" s="242">
        <v>2362.9750300000001</v>
      </c>
      <c r="O41" s="241"/>
      <c r="P41" s="241">
        <v>2860</v>
      </c>
      <c r="Q41" s="241">
        <v>30000</v>
      </c>
      <c r="R41" s="242">
        <v>32860</v>
      </c>
      <c r="T41" s="242">
        <v>35222.975030000001</v>
      </c>
      <c r="V41" s="243"/>
      <c r="X41" s="283" t="s">
        <v>541</v>
      </c>
      <c r="Y41" s="215">
        <v>6637.7725999999993</v>
      </c>
    </row>
    <row r="42" spans="1:25" ht="15" customHeight="1">
      <c r="A42" s="240" t="s">
        <v>533</v>
      </c>
      <c r="B42" s="241">
        <v>0</v>
      </c>
      <c r="C42" s="241">
        <v>0</v>
      </c>
      <c r="D42" s="242">
        <v>0</v>
      </c>
      <c r="E42" s="242"/>
      <c r="F42" s="241">
        <v>0</v>
      </c>
      <c r="G42" s="241">
        <v>0</v>
      </c>
      <c r="H42" s="242">
        <v>0</v>
      </c>
      <c r="I42" s="242"/>
      <c r="J42" s="242">
        <v>0</v>
      </c>
      <c r="K42" s="242"/>
      <c r="L42" s="241">
        <v>0</v>
      </c>
      <c r="M42" s="241">
        <v>60</v>
      </c>
      <c r="N42" s="242">
        <v>60</v>
      </c>
      <c r="O42" s="241"/>
      <c r="P42" s="241">
        <v>0</v>
      </c>
      <c r="Q42" s="241">
        <v>0</v>
      </c>
      <c r="R42" s="242">
        <v>0</v>
      </c>
      <c r="T42" s="242">
        <v>60</v>
      </c>
      <c r="V42" s="243"/>
      <c r="X42" s="283" t="s">
        <v>542</v>
      </c>
      <c r="Y42" s="215">
        <v>666.12117999999998</v>
      </c>
    </row>
    <row r="43" spans="1:25" ht="15" customHeight="1">
      <c r="A43" s="240" t="s">
        <v>321</v>
      </c>
      <c r="B43" s="241">
        <v>0</v>
      </c>
      <c r="C43" s="241">
        <v>4616.0640009999997</v>
      </c>
      <c r="D43" s="242">
        <v>4616.0640009999997</v>
      </c>
      <c r="E43" s="242"/>
      <c r="F43" s="241">
        <v>0</v>
      </c>
      <c r="G43" s="241">
        <v>360</v>
      </c>
      <c r="H43" s="242">
        <v>360</v>
      </c>
      <c r="I43" s="242"/>
      <c r="J43" s="242">
        <v>4976.0640009999997</v>
      </c>
      <c r="K43" s="242"/>
      <c r="L43" s="241">
        <v>0</v>
      </c>
      <c r="M43" s="241">
        <v>8878.5300000000007</v>
      </c>
      <c r="N43" s="242">
        <v>8878.5300000000007</v>
      </c>
      <c r="O43" s="241"/>
      <c r="P43" s="241">
        <v>0</v>
      </c>
      <c r="Q43" s="241">
        <v>25.204339999999998</v>
      </c>
      <c r="R43" s="242">
        <v>25.204339999999998</v>
      </c>
      <c r="T43" s="242">
        <v>8903.7343400000009</v>
      </c>
      <c r="V43" s="243"/>
      <c r="X43" s="283" t="s">
        <v>620</v>
      </c>
      <c r="Y43" s="215">
        <v>9440.7440029999998</v>
      </c>
    </row>
    <row r="44" spans="1:25" ht="15" customHeight="1">
      <c r="A44" s="240" t="s">
        <v>322</v>
      </c>
      <c r="B44" s="241">
        <v>0</v>
      </c>
      <c r="C44" s="241">
        <v>2729.2240000000002</v>
      </c>
      <c r="D44" s="242">
        <v>2729.2240000000002</v>
      </c>
      <c r="E44" s="242"/>
      <c r="F44" s="241">
        <v>0</v>
      </c>
      <c r="G44" s="241">
        <v>0</v>
      </c>
      <c r="H44" s="242">
        <v>0</v>
      </c>
      <c r="I44" s="242"/>
      <c r="J44" s="242">
        <v>2729.2240000000002</v>
      </c>
      <c r="K44" s="242"/>
      <c r="L44" s="241">
        <v>0</v>
      </c>
      <c r="M44" s="241">
        <v>6173.2690000000002</v>
      </c>
      <c r="N44" s="242">
        <v>6173.2690000000002</v>
      </c>
      <c r="O44" s="241"/>
      <c r="P44" s="241">
        <v>0</v>
      </c>
      <c r="Q44" s="241">
        <v>0</v>
      </c>
      <c r="R44" s="242">
        <v>0</v>
      </c>
      <c r="T44" s="242">
        <v>6173.2690000000002</v>
      </c>
      <c r="V44" s="243"/>
      <c r="X44" s="283" t="s">
        <v>583</v>
      </c>
      <c r="Y44" s="215">
        <v>112.66731</v>
      </c>
    </row>
    <row r="45" spans="1:25" ht="15" customHeight="1">
      <c r="A45" s="240" t="s">
        <v>534</v>
      </c>
      <c r="B45" s="241">
        <v>24445.560450000001</v>
      </c>
      <c r="C45" s="241">
        <v>0</v>
      </c>
      <c r="D45" s="242">
        <v>24445.560450000001</v>
      </c>
      <c r="E45" s="242"/>
      <c r="F45" s="241">
        <v>411837.93192999967</v>
      </c>
      <c r="G45" s="241">
        <v>72000</v>
      </c>
      <c r="H45" s="242">
        <v>483837.9319299999</v>
      </c>
      <c r="I45" s="242"/>
      <c r="J45" s="242">
        <v>508283.49237999995</v>
      </c>
      <c r="K45" s="242"/>
      <c r="L45" s="241">
        <v>0</v>
      </c>
      <c r="M45" s="241">
        <v>0</v>
      </c>
      <c r="N45" s="242">
        <v>0</v>
      </c>
      <c r="O45" s="241"/>
      <c r="P45" s="241">
        <v>435493.13817999989</v>
      </c>
      <c r="Q45" s="241">
        <v>72000</v>
      </c>
      <c r="R45" s="242">
        <v>507493.13817999989</v>
      </c>
      <c r="T45" s="242">
        <v>507493.13817999989</v>
      </c>
      <c r="V45" s="243"/>
      <c r="X45" s="283" t="s">
        <v>545</v>
      </c>
      <c r="Y45" s="215">
        <v>53385.720999999998</v>
      </c>
    </row>
    <row r="46" spans="1:25" ht="15" customHeight="1">
      <c r="A46" s="240" t="s">
        <v>535</v>
      </c>
      <c r="B46" s="241">
        <v>1115274.1510000001</v>
      </c>
      <c r="C46" s="241">
        <v>0</v>
      </c>
      <c r="D46" s="242">
        <v>1115274.1510000001</v>
      </c>
      <c r="E46" s="242"/>
      <c r="F46" s="241">
        <v>22152.178820000001</v>
      </c>
      <c r="G46" s="241">
        <v>0</v>
      </c>
      <c r="H46" s="242">
        <v>22152.178820000001</v>
      </c>
      <c r="I46" s="242"/>
      <c r="J46" s="242">
        <v>1137426.3298200001</v>
      </c>
      <c r="K46" s="242"/>
      <c r="L46" s="241">
        <v>1060725.8489999999</v>
      </c>
      <c r="M46" s="241">
        <v>0</v>
      </c>
      <c r="N46" s="242">
        <v>1060725.8489999999</v>
      </c>
      <c r="O46" s="241"/>
      <c r="P46" s="241">
        <v>10618.51376</v>
      </c>
      <c r="Q46" s="241">
        <v>0</v>
      </c>
      <c r="R46" s="242">
        <v>10618.51376</v>
      </c>
      <c r="T46" s="242">
        <v>1071344.3627599999</v>
      </c>
      <c r="V46" s="243"/>
      <c r="X46" s="283" t="s">
        <v>349</v>
      </c>
      <c r="Y46" s="215">
        <v>13358.297</v>
      </c>
    </row>
    <row r="47" spans="1:25" ht="15" customHeight="1">
      <c r="A47" s="240" t="s">
        <v>325</v>
      </c>
      <c r="B47" s="241">
        <v>79800</v>
      </c>
      <c r="C47" s="241">
        <v>0</v>
      </c>
      <c r="D47" s="242">
        <v>79800</v>
      </c>
      <c r="E47" s="242"/>
      <c r="F47" s="241">
        <v>0</v>
      </c>
      <c r="G47" s="241">
        <v>0</v>
      </c>
      <c r="H47" s="242">
        <v>0</v>
      </c>
      <c r="I47" s="242"/>
      <c r="J47" s="242">
        <v>79800</v>
      </c>
      <c r="K47" s="242"/>
      <c r="L47" s="241">
        <v>84350</v>
      </c>
      <c r="M47" s="241">
        <v>0</v>
      </c>
      <c r="N47" s="242">
        <v>84350</v>
      </c>
      <c r="O47" s="241"/>
      <c r="P47" s="241">
        <v>0</v>
      </c>
      <c r="Q47" s="241">
        <v>0</v>
      </c>
      <c r="R47" s="242">
        <v>0</v>
      </c>
      <c r="T47" s="242">
        <v>84350</v>
      </c>
      <c r="V47" s="243"/>
      <c r="X47" s="283" t="s">
        <v>548</v>
      </c>
      <c r="Y47" s="215">
        <v>48000</v>
      </c>
    </row>
    <row r="48" spans="1:25" ht="15" customHeight="1">
      <c r="A48" s="240" t="s">
        <v>327</v>
      </c>
      <c r="B48" s="241">
        <v>0</v>
      </c>
      <c r="C48" s="241">
        <v>0</v>
      </c>
      <c r="D48" s="242">
        <v>0</v>
      </c>
      <c r="E48" s="242"/>
      <c r="F48" s="241">
        <v>0</v>
      </c>
      <c r="G48" s="241">
        <v>0</v>
      </c>
      <c r="H48" s="242">
        <v>0</v>
      </c>
      <c r="I48" s="242"/>
      <c r="J48" s="242">
        <v>0</v>
      </c>
      <c r="K48" s="242"/>
      <c r="L48" s="241">
        <v>0.16511000000000001</v>
      </c>
      <c r="M48" s="241">
        <v>0</v>
      </c>
      <c r="N48" s="242">
        <v>0.16511000000000001</v>
      </c>
      <c r="O48" s="241"/>
      <c r="P48" s="241">
        <v>0</v>
      </c>
      <c r="Q48" s="241">
        <v>0</v>
      </c>
      <c r="R48" s="242">
        <v>0</v>
      </c>
      <c r="T48" s="242">
        <v>0.16511000000000001</v>
      </c>
      <c r="V48" s="243"/>
      <c r="X48" s="283" t="s">
        <v>550</v>
      </c>
      <c r="Y48" s="215">
        <v>50853.944000000003</v>
      </c>
    </row>
    <row r="49" spans="1:25" ht="15" customHeight="1">
      <c r="A49" s="240" t="s">
        <v>536</v>
      </c>
      <c r="B49" s="241">
        <v>0</v>
      </c>
      <c r="C49" s="241">
        <v>0</v>
      </c>
      <c r="D49" s="242">
        <v>0</v>
      </c>
      <c r="E49" s="242"/>
      <c r="F49" s="241">
        <v>30158.332970000003</v>
      </c>
      <c r="G49" s="241">
        <v>0</v>
      </c>
      <c r="H49" s="242">
        <v>30158.332970000003</v>
      </c>
      <c r="I49" s="242"/>
      <c r="J49" s="242">
        <v>30158.332970000003</v>
      </c>
      <c r="K49" s="242"/>
      <c r="L49" s="241">
        <v>0</v>
      </c>
      <c r="M49" s="241">
        <v>0</v>
      </c>
      <c r="N49" s="242">
        <v>0</v>
      </c>
      <c r="O49" s="241"/>
      <c r="P49" s="241">
        <v>35691.565649999997</v>
      </c>
      <c r="Q49" s="241">
        <v>0</v>
      </c>
      <c r="R49" s="242">
        <v>35691.565649999997</v>
      </c>
      <c r="T49" s="242">
        <v>35691.565649999997</v>
      </c>
      <c r="V49" s="243"/>
      <c r="X49" s="283" t="s">
        <v>551</v>
      </c>
      <c r="Y49" s="215">
        <v>2800</v>
      </c>
    </row>
    <row r="50" spans="1:25" ht="15" customHeight="1">
      <c r="A50" s="240" t="s">
        <v>329</v>
      </c>
      <c r="B50" s="241">
        <v>83594.239000000001</v>
      </c>
      <c r="C50" s="241">
        <v>0</v>
      </c>
      <c r="D50" s="242">
        <v>83594.239000000001</v>
      </c>
      <c r="E50" s="242"/>
      <c r="F50" s="241">
        <v>0</v>
      </c>
      <c r="G50" s="241">
        <v>0</v>
      </c>
      <c r="H50" s="242">
        <v>0</v>
      </c>
      <c r="I50" s="242"/>
      <c r="J50" s="242">
        <v>83594.239000000001</v>
      </c>
      <c r="K50" s="242"/>
      <c r="L50" s="241">
        <v>92464.90208</v>
      </c>
      <c r="M50" s="241">
        <v>0</v>
      </c>
      <c r="N50" s="242">
        <v>92464.90208</v>
      </c>
      <c r="O50" s="241"/>
      <c r="P50" s="241">
        <v>0</v>
      </c>
      <c r="Q50" s="241">
        <v>0</v>
      </c>
      <c r="R50" s="242">
        <v>0</v>
      </c>
      <c r="T50" s="242">
        <v>92464.90208</v>
      </c>
      <c r="V50" s="243"/>
      <c r="X50" s="283" t="s">
        <v>552</v>
      </c>
      <c r="Y50" s="215">
        <v>55000</v>
      </c>
    </row>
    <row r="51" spans="1:25" ht="15" customHeight="1">
      <c r="A51" s="240" t="s">
        <v>537</v>
      </c>
      <c r="B51" s="241">
        <v>0</v>
      </c>
      <c r="C51" s="241">
        <v>0</v>
      </c>
      <c r="D51" s="242">
        <v>0</v>
      </c>
      <c r="E51" s="242"/>
      <c r="F51" s="241">
        <v>0</v>
      </c>
      <c r="G51" s="241">
        <v>0</v>
      </c>
      <c r="H51" s="242">
        <v>0</v>
      </c>
      <c r="I51" s="242"/>
      <c r="J51" s="242">
        <v>0</v>
      </c>
      <c r="K51" s="242"/>
      <c r="L51" s="241">
        <v>19025</v>
      </c>
      <c r="M51" s="241">
        <v>0</v>
      </c>
      <c r="N51" s="242">
        <v>19025</v>
      </c>
      <c r="O51" s="241"/>
      <c r="P51" s="241">
        <v>0</v>
      </c>
      <c r="Q51" s="241">
        <v>0</v>
      </c>
      <c r="R51" s="242">
        <v>0</v>
      </c>
      <c r="T51" s="242">
        <v>19025</v>
      </c>
      <c r="V51" s="243"/>
      <c r="X51" s="283" t="s">
        <v>359</v>
      </c>
      <c r="Y51" s="215">
        <v>5610.5354639999996</v>
      </c>
    </row>
    <row r="52" spans="1:25" ht="15" customHeight="1">
      <c r="A52" s="240" t="s">
        <v>621</v>
      </c>
      <c r="B52" s="241">
        <v>0</v>
      </c>
      <c r="C52" s="241">
        <v>0</v>
      </c>
      <c r="D52" s="242">
        <v>0</v>
      </c>
      <c r="E52" s="242"/>
      <c r="F52" s="241">
        <v>0</v>
      </c>
      <c r="G52" s="241">
        <v>0</v>
      </c>
      <c r="H52" s="242">
        <v>0</v>
      </c>
      <c r="I52" s="242"/>
      <c r="J52" s="242">
        <v>0</v>
      </c>
      <c r="K52" s="242"/>
      <c r="L52" s="241">
        <v>0</v>
      </c>
      <c r="M52" s="241">
        <v>0</v>
      </c>
      <c r="N52" s="242">
        <v>0</v>
      </c>
      <c r="O52" s="241"/>
      <c r="P52" s="241">
        <v>0</v>
      </c>
      <c r="Q52" s="241">
        <v>610.5</v>
      </c>
      <c r="R52" s="242">
        <v>610.5</v>
      </c>
      <c r="T52" s="242">
        <v>610.5</v>
      </c>
      <c r="V52" s="243"/>
      <c r="X52" s="283" t="s">
        <v>360</v>
      </c>
      <c r="Y52" s="215">
        <v>12500</v>
      </c>
    </row>
    <row r="53" spans="1:25" ht="15" customHeight="1">
      <c r="A53" s="240" t="s">
        <v>331</v>
      </c>
      <c r="B53" s="241">
        <v>0</v>
      </c>
      <c r="C53" s="241">
        <v>8068.4639999999999</v>
      </c>
      <c r="D53" s="242">
        <v>8068.4639999999999</v>
      </c>
      <c r="E53" s="242"/>
      <c r="F53" s="241">
        <v>0</v>
      </c>
      <c r="G53" s="241">
        <v>0</v>
      </c>
      <c r="H53" s="242">
        <v>0</v>
      </c>
      <c r="I53" s="242"/>
      <c r="J53" s="242">
        <v>8068.4639999999999</v>
      </c>
      <c r="K53" s="242"/>
      <c r="L53" s="241">
        <v>0</v>
      </c>
      <c r="M53" s="241">
        <v>8206.9331999999995</v>
      </c>
      <c r="N53" s="242">
        <v>8206.9331999999995</v>
      </c>
      <c r="O53" s="241"/>
      <c r="P53" s="241">
        <v>0</v>
      </c>
      <c r="Q53" s="241">
        <v>0</v>
      </c>
      <c r="R53" s="242">
        <v>0</v>
      </c>
      <c r="T53" s="242">
        <v>8206.9331999999995</v>
      </c>
      <c r="V53" s="243"/>
      <c r="X53" s="283" t="s">
        <v>553</v>
      </c>
      <c r="Y53" s="215">
        <v>7509.2177499999998</v>
      </c>
    </row>
    <row r="54" spans="1:25" ht="15" customHeight="1">
      <c r="A54" s="240" t="s">
        <v>590</v>
      </c>
      <c r="B54" s="241">
        <v>0</v>
      </c>
      <c r="C54" s="241">
        <v>0</v>
      </c>
      <c r="D54" s="242">
        <v>0</v>
      </c>
      <c r="E54" s="242"/>
      <c r="F54" s="241">
        <v>27498.595239999999</v>
      </c>
      <c r="G54" s="241">
        <v>0</v>
      </c>
      <c r="H54" s="242">
        <v>27498.595239999999</v>
      </c>
      <c r="I54" s="242"/>
      <c r="J54" s="242">
        <v>27498.595239999999</v>
      </c>
      <c r="K54" s="242"/>
      <c r="L54" s="241">
        <v>0</v>
      </c>
      <c r="M54" s="241">
        <v>0</v>
      </c>
      <c r="N54" s="242">
        <v>0</v>
      </c>
      <c r="O54" s="241"/>
      <c r="P54" s="241">
        <v>0</v>
      </c>
      <c r="Q54" s="241">
        <v>0</v>
      </c>
      <c r="R54" s="242">
        <v>0</v>
      </c>
      <c r="T54" s="242">
        <v>0</v>
      </c>
      <c r="V54" s="243"/>
      <c r="X54" s="283" t="s">
        <v>554</v>
      </c>
      <c r="Y54" s="215">
        <v>687.78399999999999</v>
      </c>
    </row>
    <row r="55" spans="1:25" ht="15" customHeight="1">
      <c r="A55" s="240" t="s">
        <v>538</v>
      </c>
      <c r="B55" s="241">
        <v>0</v>
      </c>
      <c r="C55" s="241">
        <v>119839.255</v>
      </c>
      <c r="D55" s="242">
        <v>119839.255</v>
      </c>
      <c r="E55" s="242"/>
      <c r="F55" s="241">
        <v>0</v>
      </c>
      <c r="G55" s="241">
        <v>0</v>
      </c>
      <c r="H55" s="242">
        <v>0</v>
      </c>
      <c r="I55" s="242"/>
      <c r="J55" s="242">
        <v>119839.255</v>
      </c>
      <c r="K55" s="242"/>
      <c r="L55" s="241">
        <v>0</v>
      </c>
      <c r="M55" s="241">
        <v>446318.49661999999</v>
      </c>
      <c r="N55" s="242">
        <v>446318.49661999999</v>
      </c>
      <c r="O55" s="241"/>
      <c r="P55" s="241">
        <v>0</v>
      </c>
      <c r="Q55" s="241">
        <v>0</v>
      </c>
      <c r="R55" s="242">
        <v>0</v>
      </c>
      <c r="T55" s="242">
        <v>446318.49661999999</v>
      </c>
      <c r="V55" s="243"/>
      <c r="X55" s="283" t="s">
        <v>363</v>
      </c>
      <c r="Y55" s="215">
        <v>2395.7296000000001</v>
      </c>
    </row>
    <row r="56" spans="1:25" ht="15" customHeight="1">
      <c r="A56" s="240" t="s">
        <v>334</v>
      </c>
      <c r="B56" s="241">
        <v>0</v>
      </c>
      <c r="C56" s="241">
        <v>0</v>
      </c>
      <c r="D56" s="242">
        <v>0</v>
      </c>
      <c r="E56" s="242"/>
      <c r="F56" s="241">
        <v>8995.1599299999998</v>
      </c>
      <c r="G56" s="241">
        <v>0</v>
      </c>
      <c r="H56" s="242">
        <v>8995.1599299999998</v>
      </c>
      <c r="I56" s="242"/>
      <c r="J56" s="242">
        <v>8995.1599299999998</v>
      </c>
      <c r="K56" s="242"/>
      <c r="L56" s="241">
        <v>0</v>
      </c>
      <c r="M56" s="241">
        <v>0</v>
      </c>
      <c r="N56" s="242">
        <v>0</v>
      </c>
      <c r="O56" s="241"/>
      <c r="P56" s="241">
        <v>9438.11708</v>
      </c>
      <c r="Q56" s="241">
        <v>0</v>
      </c>
      <c r="R56" s="242">
        <v>9438.11708</v>
      </c>
      <c r="T56" s="242">
        <v>9438.11708</v>
      </c>
      <c r="V56" s="243"/>
      <c r="X56" s="283" t="s">
        <v>557</v>
      </c>
      <c r="Y56" s="215">
        <v>25000</v>
      </c>
    </row>
    <row r="57" spans="1:25" ht="15" customHeight="1">
      <c r="A57" s="240" t="s">
        <v>539</v>
      </c>
      <c r="B57" s="241">
        <v>1565.24929</v>
      </c>
      <c r="C57" s="241">
        <v>806.43799999999999</v>
      </c>
      <c r="D57" s="242">
        <v>2371.6872899999998</v>
      </c>
      <c r="E57" s="242"/>
      <c r="F57" s="241">
        <v>29593.454770000004</v>
      </c>
      <c r="G57" s="241">
        <v>1850.8309200000001</v>
      </c>
      <c r="H57" s="242">
        <v>31444.285689999997</v>
      </c>
      <c r="I57" s="242"/>
      <c r="J57" s="242">
        <v>33815.972980000006</v>
      </c>
      <c r="K57" s="242"/>
      <c r="L57" s="241">
        <v>1988.6564900000001</v>
      </c>
      <c r="M57" s="241">
        <v>0</v>
      </c>
      <c r="N57" s="242">
        <v>1988.6564900000001</v>
      </c>
      <c r="O57" s="241"/>
      <c r="P57" s="241">
        <v>51759.659599999992</v>
      </c>
      <c r="Q57" s="241">
        <v>394.90666999999996</v>
      </c>
      <c r="R57" s="242">
        <v>52154.566269999988</v>
      </c>
      <c r="T57" s="242">
        <v>54143.222760000011</v>
      </c>
      <c r="V57" s="243"/>
      <c r="X57" s="283" t="s">
        <v>558</v>
      </c>
      <c r="Y57" s="215">
        <v>35000</v>
      </c>
    </row>
    <row r="58" spans="1:25" ht="15" customHeight="1">
      <c r="A58" s="240" t="s">
        <v>336</v>
      </c>
      <c r="B58" s="241">
        <v>0</v>
      </c>
      <c r="C58" s="241">
        <v>371.327</v>
      </c>
      <c r="D58" s="242">
        <v>371.327</v>
      </c>
      <c r="E58" s="242"/>
      <c r="F58" s="241">
        <v>0</v>
      </c>
      <c r="G58" s="241">
        <v>0</v>
      </c>
      <c r="H58" s="242">
        <v>0</v>
      </c>
      <c r="I58" s="242"/>
      <c r="J58" s="242">
        <v>371.327</v>
      </c>
      <c r="K58" s="242"/>
      <c r="L58" s="241">
        <v>0</v>
      </c>
      <c r="M58" s="241">
        <v>445.41287999999997</v>
      </c>
      <c r="N58" s="242">
        <v>445.41287999999997</v>
      </c>
      <c r="O58" s="241"/>
      <c r="P58" s="241">
        <v>0</v>
      </c>
      <c r="Q58" s="241">
        <v>0</v>
      </c>
      <c r="R58" s="242">
        <v>0</v>
      </c>
      <c r="T58" s="242">
        <v>445.41287999999997</v>
      </c>
      <c r="V58" s="243"/>
      <c r="X58" s="283" t="s">
        <v>371</v>
      </c>
      <c r="Y58" s="215">
        <v>3560</v>
      </c>
    </row>
    <row r="59" spans="1:25" ht="15" customHeight="1">
      <c r="A59" s="240" t="s">
        <v>540</v>
      </c>
      <c r="B59" s="241">
        <v>15000</v>
      </c>
      <c r="C59" s="241">
        <v>0</v>
      </c>
      <c r="D59" s="242">
        <v>15000</v>
      </c>
      <c r="E59" s="242"/>
      <c r="F59" s="241">
        <v>0</v>
      </c>
      <c r="G59" s="241">
        <v>0</v>
      </c>
      <c r="H59" s="242">
        <v>0</v>
      </c>
      <c r="I59" s="242"/>
      <c r="J59" s="242">
        <v>15000</v>
      </c>
      <c r="K59" s="242"/>
      <c r="L59" s="241">
        <v>15000</v>
      </c>
      <c r="M59" s="241">
        <v>0</v>
      </c>
      <c r="N59" s="242">
        <v>15000</v>
      </c>
      <c r="O59" s="241"/>
      <c r="P59" s="241">
        <v>0</v>
      </c>
      <c r="Q59" s="241">
        <v>0</v>
      </c>
      <c r="R59" s="242">
        <v>0</v>
      </c>
      <c r="T59" s="242">
        <v>15000</v>
      </c>
      <c r="V59" s="243"/>
      <c r="X59" s="283" t="s">
        <v>560</v>
      </c>
      <c r="Y59" s="215">
        <v>20000</v>
      </c>
    </row>
    <row r="60" spans="1:25" ht="15" customHeight="1">
      <c r="A60" s="240" t="s">
        <v>541</v>
      </c>
      <c r="B60" s="241">
        <v>0</v>
      </c>
      <c r="C60" s="241">
        <v>6462.3923599999998</v>
      </c>
      <c r="D60" s="242">
        <v>6462.3923599999998</v>
      </c>
      <c r="E60" s="242"/>
      <c r="F60" s="241">
        <v>0</v>
      </c>
      <c r="G60" s="241">
        <v>0</v>
      </c>
      <c r="H60" s="242">
        <v>0</v>
      </c>
      <c r="I60" s="242"/>
      <c r="J60" s="242">
        <v>6462.3923599999998</v>
      </c>
      <c r="K60" s="242"/>
      <c r="L60" s="241">
        <v>0</v>
      </c>
      <c r="M60" s="241">
        <v>6637.7725999999993</v>
      </c>
      <c r="N60" s="242">
        <v>6637.7725999999993</v>
      </c>
      <c r="O60" s="241"/>
      <c r="P60" s="241">
        <v>0</v>
      </c>
      <c r="Q60" s="241">
        <v>21.915839999999999</v>
      </c>
      <c r="R60" s="242">
        <v>21.915839999999999</v>
      </c>
      <c r="T60" s="242">
        <v>6659.6884399999999</v>
      </c>
      <c r="V60" s="243"/>
      <c r="X60" s="283" t="s">
        <v>373</v>
      </c>
      <c r="Y60" s="215">
        <v>33434.989390000002</v>
      </c>
    </row>
    <row r="61" spans="1:25" ht="15" customHeight="1">
      <c r="A61" s="240" t="s">
        <v>587</v>
      </c>
      <c r="B61" s="241">
        <v>3097.8026500000001</v>
      </c>
      <c r="C61" s="241">
        <v>0</v>
      </c>
      <c r="D61" s="242">
        <v>3097.8026500000001</v>
      </c>
      <c r="E61" s="242"/>
      <c r="F61" s="241">
        <v>0</v>
      </c>
      <c r="G61" s="241">
        <v>0</v>
      </c>
      <c r="H61" s="242">
        <v>0</v>
      </c>
      <c r="I61" s="242"/>
      <c r="J61" s="242">
        <v>3097.8026500000001</v>
      </c>
      <c r="K61" s="242"/>
      <c r="L61" s="241">
        <v>0</v>
      </c>
      <c r="M61" s="241">
        <v>0</v>
      </c>
      <c r="N61" s="242">
        <v>0</v>
      </c>
      <c r="O61" s="241"/>
      <c r="P61" s="241">
        <v>0</v>
      </c>
      <c r="Q61" s="241">
        <v>0</v>
      </c>
      <c r="R61" s="242">
        <v>0</v>
      </c>
      <c r="T61" s="242">
        <v>0</v>
      </c>
      <c r="V61" s="243"/>
      <c r="X61" s="283" t="s">
        <v>578</v>
      </c>
      <c r="Y61" s="215">
        <v>452.93822999999998</v>
      </c>
    </row>
    <row r="62" spans="1:25" ht="15" customHeight="1">
      <c r="A62" s="240" t="s">
        <v>340</v>
      </c>
      <c r="B62" s="241">
        <v>0</v>
      </c>
      <c r="C62" s="241">
        <v>0</v>
      </c>
      <c r="D62" s="242">
        <v>0</v>
      </c>
      <c r="E62" s="242"/>
      <c r="F62" s="241">
        <v>6185.7294499999998</v>
      </c>
      <c r="G62" s="241">
        <v>4762.4024140000001</v>
      </c>
      <c r="H62" s="242">
        <v>10948.131863999999</v>
      </c>
      <c r="I62" s="242"/>
      <c r="J62" s="242">
        <v>10948.131863999999</v>
      </c>
      <c r="K62" s="242"/>
      <c r="L62" s="241">
        <v>0</v>
      </c>
      <c r="M62" s="241">
        <v>0</v>
      </c>
      <c r="N62" s="242">
        <v>0</v>
      </c>
      <c r="O62" s="241"/>
      <c r="P62" s="241">
        <v>12434.364719999998</v>
      </c>
      <c r="Q62" s="241">
        <v>37257.000015770696</v>
      </c>
      <c r="R62" s="242">
        <v>49691.364735770716</v>
      </c>
      <c r="T62" s="242">
        <v>49691.364735770716</v>
      </c>
      <c r="V62" s="243"/>
      <c r="X62" s="283" t="s">
        <v>564</v>
      </c>
      <c r="Y62" s="215">
        <v>40000</v>
      </c>
    </row>
    <row r="63" spans="1:25" ht="15" customHeight="1">
      <c r="A63" s="240" t="s">
        <v>542</v>
      </c>
      <c r="B63" s="241">
        <v>563.88539000000003</v>
      </c>
      <c r="C63" s="241">
        <v>0</v>
      </c>
      <c r="D63" s="242">
        <v>563.88539000000003</v>
      </c>
      <c r="E63" s="242"/>
      <c r="F63" s="241">
        <v>0</v>
      </c>
      <c r="G63" s="241">
        <v>0</v>
      </c>
      <c r="H63" s="242">
        <v>0</v>
      </c>
      <c r="I63" s="242"/>
      <c r="J63" s="242">
        <v>563.88539000000003</v>
      </c>
      <c r="K63" s="242"/>
      <c r="L63" s="241">
        <v>666.12117999999998</v>
      </c>
      <c r="M63" s="241">
        <v>0</v>
      </c>
      <c r="N63" s="242">
        <v>666.12117999999998</v>
      </c>
      <c r="O63" s="241"/>
      <c r="P63" s="241">
        <v>17.236000000000001</v>
      </c>
      <c r="Q63" s="241">
        <v>0</v>
      </c>
      <c r="R63" s="242">
        <v>17.236000000000001</v>
      </c>
      <c r="T63" s="242">
        <v>683.35717999999997</v>
      </c>
      <c r="V63" s="243"/>
      <c r="X63" s="283" t="s">
        <v>378</v>
      </c>
      <c r="Y63" s="215">
        <v>11999.832234400001</v>
      </c>
    </row>
    <row r="64" spans="1:25" ht="16.5" customHeight="1">
      <c r="A64" s="240" t="s">
        <v>585</v>
      </c>
      <c r="B64" s="241">
        <v>0</v>
      </c>
      <c r="C64" s="241">
        <v>0</v>
      </c>
      <c r="D64" s="242">
        <v>0</v>
      </c>
      <c r="E64" s="242"/>
      <c r="F64" s="241">
        <v>4095.9392800000005</v>
      </c>
      <c r="G64" s="241">
        <v>471.8189999999999</v>
      </c>
      <c r="H64" s="242">
        <v>4567.7582799999991</v>
      </c>
      <c r="I64" s="242"/>
      <c r="J64" s="242">
        <v>4567.7582799999991</v>
      </c>
      <c r="K64" s="242"/>
      <c r="L64" s="241">
        <v>0</v>
      </c>
      <c r="M64" s="241">
        <v>0</v>
      </c>
      <c r="N64" s="242">
        <v>0</v>
      </c>
      <c r="O64" s="241"/>
      <c r="P64" s="241">
        <v>3244.7910499999998</v>
      </c>
      <c r="Q64" s="241">
        <v>213.27334999999999</v>
      </c>
      <c r="R64" s="242">
        <v>3458.0644000000007</v>
      </c>
      <c r="T64" s="242">
        <v>3458.0644000000007</v>
      </c>
      <c r="V64" s="243"/>
      <c r="X64" s="283"/>
      <c r="Y64" s="215"/>
    </row>
    <row r="65" spans="1:25" ht="15" customHeight="1">
      <c r="A65" s="240" t="s">
        <v>344</v>
      </c>
      <c r="B65" s="241">
        <v>0</v>
      </c>
      <c r="C65" s="241">
        <v>11593.484399999999</v>
      </c>
      <c r="D65" s="242">
        <v>11593.484399999999</v>
      </c>
      <c r="E65" s="242"/>
      <c r="F65" s="241">
        <v>0</v>
      </c>
      <c r="G65" s="241">
        <v>426.42099999999999</v>
      </c>
      <c r="H65" s="242">
        <v>426.42099999999999</v>
      </c>
      <c r="I65" s="242"/>
      <c r="J65" s="242">
        <v>12019.9054</v>
      </c>
      <c r="K65" s="242"/>
      <c r="L65" s="241">
        <v>0</v>
      </c>
      <c r="M65" s="241">
        <v>9440.7440029999998</v>
      </c>
      <c r="N65" s="242">
        <v>9440.7440029999998</v>
      </c>
      <c r="O65" s="241"/>
      <c r="P65" s="241">
        <v>0</v>
      </c>
      <c r="Q65" s="241">
        <v>4535.6389600000002</v>
      </c>
      <c r="R65" s="242">
        <v>4535.6389600000002</v>
      </c>
      <c r="T65" s="242">
        <v>13976.382963</v>
      </c>
      <c r="V65" s="243"/>
      <c r="X65" s="245" t="s">
        <v>379</v>
      </c>
      <c r="Y65" s="229">
        <v>14500</v>
      </c>
    </row>
    <row r="66" spans="1:25" ht="15" customHeight="1">
      <c r="A66" s="240" t="s">
        <v>584</v>
      </c>
      <c r="B66" s="241">
        <v>0</v>
      </c>
      <c r="C66" s="241">
        <v>0</v>
      </c>
      <c r="D66" s="242">
        <v>0</v>
      </c>
      <c r="E66" s="242"/>
      <c r="F66" s="241">
        <v>0</v>
      </c>
      <c r="G66" s="241">
        <v>1084.7592</v>
      </c>
      <c r="H66" s="242">
        <v>1084.7592</v>
      </c>
      <c r="I66" s="242"/>
      <c r="J66" s="242">
        <v>1084.7592</v>
      </c>
      <c r="K66" s="242"/>
      <c r="L66" s="241">
        <v>0</v>
      </c>
      <c r="M66" s="241">
        <v>0</v>
      </c>
      <c r="N66" s="242">
        <v>0</v>
      </c>
      <c r="O66" s="241"/>
      <c r="P66" s="241">
        <v>0</v>
      </c>
      <c r="Q66" s="241">
        <v>51.274000000000001</v>
      </c>
      <c r="R66" s="242">
        <v>51.274000000000001</v>
      </c>
      <c r="T66" s="242">
        <v>51.274000000000001</v>
      </c>
      <c r="V66" s="243"/>
      <c r="X66" s="288" t="s">
        <v>622</v>
      </c>
      <c r="Y66" s="289">
        <v>4843723.5618623998</v>
      </c>
    </row>
    <row r="67" spans="1:25" ht="15" customHeight="1">
      <c r="A67" s="240" t="s">
        <v>345</v>
      </c>
      <c r="B67" s="241">
        <v>0</v>
      </c>
      <c r="C67" s="241">
        <v>0</v>
      </c>
      <c r="D67" s="242">
        <v>0</v>
      </c>
      <c r="E67" s="242"/>
      <c r="F67" s="241">
        <v>1032.2360000000001</v>
      </c>
      <c r="G67" s="241">
        <v>483.40705000000003</v>
      </c>
      <c r="H67" s="242">
        <v>1515.6430500000001</v>
      </c>
      <c r="I67" s="242"/>
      <c r="J67" s="242">
        <v>1515.6430500000001</v>
      </c>
      <c r="K67" s="242"/>
      <c r="L67" s="241">
        <v>0</v>
      </c>
      <c r="M67" s="241">
        <v>0</v>
      </c>
      <c r="N67" s="242">
        <v>0</v>
      </c>
      <c r="O67" s="241"/>
      <c r="P67" s="241">
        <v>0</v>
      </c>
      <c r="Q67" s="241">
        <v>501.60064</v>
      </c>
      <c r="R67" s="242">
        <v>501.60064</v>
      </c>
      <c r="T67" s="242">
        <v>501.60064</v>
      </c>
      <c r="V67" s="243"/>
      <c r="Y67" s="243">
        <v>0</v>
      </c>
    </row>
    <row r="68" spans="1:25" ht="15" customHeight="1">
      <c r="A68" s="240" t="s">
        <v>583</v>
      </c>
      <c r="B68" s="241">
        <v>0</v>
      </c>
      <c r="C68" s="241">
        <v>0</v>
      </c>
      <c r="D68" s="242">
        <v>0</v>
      </c>
      <c r="E68" s="242"/>
      <c r="F68" s="241">
        <v>0</v>
      </c>
      <c r="G68" s="241">
        <v>0</v>
      </c>
      <c r="H68" s="242">
        <v>0</v>
      </c>
      <c r="I68" s="242"/>
      <c r="J68" s="242">
        <v>0</v>
      </c>
      <c r="K68" s="242"/>
      <c r="L68" s="241">
        <v>0</v>
      </c>
      <c r="M68" s="241">
        <v>112.66731</v>
      </c>
      <c r="N68" s="242">
        <v>112.66731</v>
      </c>
      <c r="O68" s="241"/>
      <c r="P68" s="241">
        <v>0</v>
      </c>
      <c r="Q68" s="241">
        <v>0</v>
      </c>
      <c r="R68" s="242">
        <v>0</v>
      </c>
      <c r="T68" s="242">
        <v>112.66731</v>
      </c>
      <c r="V68" s="243"/>
    </row>
    <row r="69" spans="1:25" ht="15" customHeight="1">
      <c r="A69" s="240" t="s">
        <v>545</v>
      </c>
      <c r="B69" s="241">
        <v>31485</v>
      </c>
      <c r="C69" s="241">
        <v>0</v>
      </c>
      <c r="D69" s="242">
        <v>31485</v>
      </c>
      <c r="E69" s="242"/>
      <c r="F69" s="241">
        <v>3500</v>
      </c>
      <c r="G69" s="241">
        <v>0</v>
      </c>
      <c r="H69" s="242">
        <v>3500</v>
      </c>
      <c r="I69" s="242"/>
      <c r="J69" s="242">
        <v>34984.999999999993</v>
      </c>
      <c r="K69" s="242"/>
      <c r="L69" s="241">
        <v>53385.721000000005</v>
      </c>
      <c r="M69" s="241">
        <v>0</v>
      </c>
      <c r="N69" s="242">
        <v>53385.721000000005</v>
      </c>
      <c r="O69" s="241"/>
      <c r="P69" s="241">
        <v>2355</v>
      </c>
      <c r="Q69" s="241">
        <v>0</v>
      </c>
      <c r="R69" s="242">
        <v>2355</v>
      </c>
      <c r="T69" s="242">
        <v>55740.721000000005</v>
      </c>
      <c r="V69" s="243"/>
    </row>
    <row r="70" spans="1:25" ht="15" customHeight="1">
      <c r="A70" s="240" t="s">
        <v>546</v>
      </c>
      <c r="B70" s="241">
        <v>0</v>
      </c>
      <c r="C70" s="241">
        <v>0</v>
      </c>
      <c r="D70" s="242">
        <v>0</v>
      </c>
      <c r="E70" s="242"/>
      <c r="F70" s="241">
        <v>0</v>
      </c>
      <c r="G70" s="241">
        <v>30400</v>
      </c>
      <c r="H70" s="242">
        <v>30400</v>
      </c>
      <c r="I70" s="242"/>
      <c r="J70" s="242">
        <v>30400</v>
      </c>
      <c r="K70" s="242"/>
      <c r="L70" s="241">
        <v>0</v>
      </c>
      <c r="M70" s="241">
        <v>0</v>
      </c>
      <c r="N70" s="242">
        <v>0</v>
      </c>
      <c r="O70" s="241"/>
      <c r="P70" s="241">
        <v>1200</v>
      </c>
      <c r="Q70" s="241">
        <v>0</v>
      </c>
      <c r="R70" s="242">
        <v>1200</v>
      </c>
      <c r="T70" s="242">
        <v>1200</v>
      </c>
      <c r="V70" s="243"/>
    </row>
    <row r="71" spans="1:25" ht="15" customHeight="1">
      <c r="A71" s="240" t="s">
        <v>582</v>
      </c>
      <c r="B71" s="241">
        <v>0</v>
      </c>
      <c r="C71" s="241">
        <v>0</v>
      </c>
      <c r="D71" s="242">
        <v>0</v>
      </c>
      <c r="E71" s="242"/>
      <c r="F71" s="241">
        <v>122.988</v>
      </c>
      <c r="G71" s="241">
        <v>0</v>
      </c>
      <c r="H71" s="242">
        <v>122.988</v>
      </c>
      <c r="I71" s="242"/>
      <c r="J71" s="242">
        <v>122.988</v>
      </c>
      <c r="K71" s="242"/>
      <c r="L71" s="241">
        <v>0</v>
      </c>
      <c r="M71" s="241">
        <v>0</v>
      </c>
      <c r="N71" s="242">
        <v>0</v>
      </c>
      <c r="O71" s="241"/>
      <c r="P71" s="241">
        <v>389.83699999999999</v>
      </c>
      <c r="Q71" s="241">
        <v>0</v>
      </c>
      <c r="R71" s="242">
        <v>389.83699999999999</v>
      </c>
      <c r="T71" s="242">
        <v>389.83699999999999</v>
      </c>
      <c r="V71" s="243"/>
    </row>
    <row r="72" spans="1:25" ht="15" customHeight="1">
      <c r="A72" s="240" t="s">
        <v>347</v>
      </c>
      <c r="B72" s="241">
        <v>71975</v>
      </c>
      <c r="C72" s="241">
        <v>0</v>
      </c>
      <c r="D72" s="242">
        <v>71975</v>
      </c>
      <c r="E72" s="242"/>
      <c r="F72" s="241">
        <v>0</v>
      </c>
      <c r="G72" s="241">
        <v>0</v>
      </c>
      <c r="H72" s="242">
        <v>0</v>
      </c>
      <c r="I72" s="242"/>
      <c r="J72" s="242">
        <v>71975</v>
      </c>
      <c r="K72" s="242"/>
      <c r="L72" s="241">
        <v>0</v>
      </c>
      <c r="M72" s="241">
        <v>0</v>
      </c>
      <c r="N72" s="242">
        <v>0</v>
      </c>
      <c r="O72" s="241"/>
      <c r="P72" s="241">
        <v>0</v>
      </c>
      <c r="Q72" s="241">
        <v>0</v>
      </c>
      <c r="R72" s="242">
        <v>0</v>
      </c>
      <c r="T72" s="242">
        <v>0</v>
      </c>
      <c r="V72" s="243"/>
    </row>
    <row r="73" spans="1:25" ht="15" customHeight="1">
      <c r="A73" s="240" t="s">
        <v>349</v>
      </c>
      <c r="B73" s="241">
        <v>0</v>
      </c>
      <c r="C73" s="241">
        <v>17880.404259999999</v>
      </c>
      <c r="D73" s="242">
        <v>17880.404259999999</v>
      </c>
      <c r="E73" s="242"/>
      <c r="F73" s="241">
        <v>0</v>
      </c>
      <c r="G73" s="241">
        <v>2703.357</v>
      </c>
      <c r="H73" s="242">
        <v>2703.357</v>
      </c>
      <c r="I73" s="242"/>
      <c r="J73" s="242">
        <v>20583.761259999999</v>
      </c>
      <c r="K73" s="242"/>
      <c r="L73" s="241">
        <v>0</v>
      </c>
      <c r="M73" s="241">
        <v>13358.297</v>
      </c>
      <c r="N73" s="242">
        <v>13358.297</v>
      </c>
      <c r="O73" s="241"/>
      <c r="P73" s="241">
        <v>0</v>
      </c>
      <c r="Q73" s="241">
        <v>38.471269999999997</v>
      </c>
      <c r="R73" s="242">
        <v>38.471269999999997</v>
      </c>
      <c r="T73" s="242">
        <v>13396.76827</v>
      </c>
      <c r="V73" s="243"/>
    </row>
    <row r="74" spans="1:25" ht="15" customHeight="1">
      <c r="A74" s="240" t="s">
        <v>350</v>
      </c>
      <c r="B74" s="241">
        <v>0</v>
      </c>
      <c r="C74" s="241">
        <v>0</v>
      </c>
      <c r="D74" s="242">
        <v>0</v>
      </c>
      <c r="E74" s="242"/>
      <c r="F74" s="241">
        <v>81411.917600000001</v>
      </c>
      <c r="G74" s="241">
        <v>8258.5032740000006</v>
      </c>
      <c r="H74" s="242">
        <v>89670.420873999989</v>
      </c>
      <c r="I74" s="242"/>
      <c r="J74" s="242">
        <v>89670.420873999989</v>
      </c>
      <c r="K74" s="242"/>
      <c r="L74" s="241">
        <v>0</v>
      </c>
      <c r="M74" s="241">
        <v>0</v>
      </c>
      <c r="N74" s="242">
        <v>0</v>
      </c>
      <c r="O74" s="241"/>
      <c r="P74" s="241">
        <v>76207.480779999998</v>
      </c>
      <c r="Q74" s="241">
        <v>20021.180760000007</v>
      </c>
      <c r="R74" s="242">
        <v>96228.661539999957</v>
      </c>
      <c r="T74" s="242">
        <v>96228.661539999957</v>
      </c>
      <c r="V74" s="243"/>
    </row>
    <row r="75" spans="1:25" ht="15" customHeight="1">
      <c r="A75" s="240" t="s">
        <v>548</v>
      </c>
      <c r="B75" s="241">
        <v>48000</v>
      </c>
      <c r="C75" s="241">
        <v>0</v>
      </c>
      <c r="D75" s="242">
        <v>48000</v>
      </c>
      <c r="E75" s="242"/>
      <c r="F75" s="241">
        <v>275168.32228000002</v>
      </c>
      <c r="G75" s="241">
        <v>12423.501</v>
      </c>
      <c r="H75" s="242">
        <v>287591.82328000001</v>
      </c>
      <c r="I75" s="242"/>
      <c r="J75" s="242">
        <v>335591.82328000001</v>
      </c>
      <c r="K75" s="242"/>
      <c r="L75" s="241">
        <v>48000</v>
      </c>
      <c r="M75" s="241">
        <v>0</v>
      </c>
      <c r="N75" s="242">
        <v>48000</v>
      </c>
      <c r="O75" s="241"/>
      <c r="P75" s="241">
        <v>343564.08798000007</v>
      </c>
      <c r="Q75" s="241">
        <v>10409.120999999999</v>
      </c>
      <c r="R75" s="242">
        <v>353973.20898000005</v>
      </c>
      <c r="T75" s="242">
        <v>401973.20898000023</v>
      </c>
      <c r="V75" s="243"/>
    </row>
    <row r="76" spans="1:25" ht="15" customHeight="1">
      <c r="A76" s="240" t="s">
        <v>550</v>
      </c>
      <c r="B76" s="241">
        <v>0</v>
      </c>
      <c r="C76" s="241">
        <v>19058.027000000002</v>
      </c>
      <c r="D76" s="242">
        <v>19058.027000000002</v>
      </c>
      <c r="E76" s="242"/>
      <c r="F76" s="241">
        <v>0</v>
      </c>
      <c r="G76" s="241">
        <v>2480.06304</v>
      </c>
      <c r="H76" s="242">
        <v>2480.06304</v>
      </c>
      <c r="I76" s="242"/>
      <c r="J76" s="242">
        <v>21538.090039999999</v>
      </c>
      <c r="K76" s="242"/>
      <c r="L76" s="241">
        <v>0</v>
      </c>
      <c r="M76" s="241">
        <v>50853.943999999996</v>
      </c>
      <c r="N76" s="242">
        <v>50853.943999999996</v>
      </c>
      <c r="O76" s="241"/>
      <c r="P76" s="241">
        <v>0</v>
      </c>
      <c r="Q76" s="241">
        <v>3064.7060000000001</v>
      </c>
      <c r="R76" s="242">
        <v>3064.7060000000001</v>
      </c>
      <c r="T76" s="242">
        <v>53918.649999999994</v>
      </c>
      <c r="V76" s="243"/>
    </row>
    <row r="77" spans="1:25" ht="15" customHeight="1">
      <c r="A77" s="240" t="s">
        <v>551</v>
      </c>
      <c r="B77" s="241">
        <v>0</v>
      </c>
      <c r="C77" s="241">
        <v>0</v>
      </c>
      <c r="D77" s="242">
        <v>0</v>
      </c>
      <c r="E77" s="242"/>
      <c r="F77" s="241">
        <v>15701.098679999999</v>
      </c>
      <c r="G77" s="241">
        <v>0</v>
      </c>
      <c r="H77" s="242">
        <v>15701.098679999999</v>
      </c>
      <c r="I77" s="242"/>
      <c r="J77" s="242">
        <v>15701.098679999999</v>
      </c>
      <c r="K77" s="242"/>
      <c r="L77" s="241">
        <v>0</v>
      </c>
      <c r="M77" s="241">
        <v>2800</v>
      </c>
      <c r="N77" s="242">
        <v>2800</v>
      </c>
      <c r="O77" s="241"/>
      <c r="P77" s="241">
        <v>14482.563929999998</v>
      </c>
      <c r="Q77" s="241">
        <v>941</v>
      </c>
      <c r="R77" s="242">
        <v>15423.56393</v>
      </c>
      <c r="T77" s="242">
        <v>18223.56393</v>
      </c>
      <c r="V77" s="243"/>
    </row>
    <row r="78" spans="1:25" ht="15" customHeight="1">
      <c r="A78" s="240" t="s">
        <v>552</v>
      </c>
      <c r="B78" s="241">
        <v>55000</v>
      </c>
      <c r="C78" s="241">
        <v>0</v>
      </c>
      <c r="D78" s="242">
        <v>55000</v>
      </c>
      <c r="E78" s="242"/>
      <c r="F78" s="241">
        <v>143533.49353000007</v>
      </c>
      <c r="G78" s="241">
        <v>73931.168960999988</v>
      </c>
      <c r="H78" s="242">
        <v>217464.66249099991</v>
      </c>
      <c r="I78" s="242"/>
      <c r="J78" s="242">
        <v>272464.66249099997</v>
      </c>
      <c r="K78" s="242"/>
      <c r="L78" s="241">
        <v>55000</v>
      </c>
      <c r="M78" s="241">
        <v>0</v>
      </c>
      <c r="N78" s="242">
        <v>55000</v>
      </c>
      <c r="O78" s="241"/>
      <c r="P78" s="241">
        <v>127994.83514000001</v>
      </c>
      <c r="Q78" s="241">
        <v>75466.861699999994</v>
      </c>
      <c r="R78" s="242">
        <v>203461.6968399999</v>
      </c>
      <c r="T78" s="242">
        <v>258461.69683999993</v>
      </c>
      <c r="V78" s="243"/>
    </row>
    <row r="79" spans="1:25" ht="15" customHeight="1">
      <c r="A79" s="240" t="s">
        <v>358</v>
      </c>
      <c r="B79" s="241">
        <v>0</v>
      </c>
      <c r="C79" s="241">
        <v>322.10393199999999</v>
      </c>
      <c r="D79" s="242">
        <v>322.10393199999999</v>
      </c>
      <c r="E79" s="242"/>
      <c r="F79" s="241">
        <v>2553</v>
      </c>
      <c r="G79" s="241">
        <v>26.228300000000001</v>
      </c>
      <c r="H79" s="242">
        <v>2579.2282999999998</v>
      </c>
      <c r="I79" s="242"/>
      <c r="J79" s="242">
        <v>2901.3322319999997</v>
      </c>
      <c r="K79" s="242"/>
      <c r="L79" s="241">
        <v>0</v>
      </c>
      <c r="M79" s="241">
        <v>0</v>
      </c>
      <c r="N79" s="242">
        <v>0</v>
      </c>
      <c r="O79" s="241"/>
      <c r="P79" s="241">
        <v>1994.4046499999999</v>
      </c>
      <c r="Q79" s="241">
        <v>0</v>
      </c>
      <c r="R79" s="242">
        <v>1994.4046499999999</v>
      </c>
      <c r="T79" s="242">
        <v>1994.4046499999999</v>
      </c>
      <c r="V79" s="243"/>
    </row>
    <row r="80" spans="1:25" ht="15" customHeight="1">
      <c r="A80" s="240" t="s">
        <v>359</v>
      </c>
      <c r="B80" s="241">
        <v>0</v>
      </c>
      <c r="C80" s="241">
        <v>0</v>
      </c>
      <c r="D80" s="242">
        <v>0</v>
      </c>
      <c r="E80" s="242"/>
      <c r="F80" s="241">
        <v>2173.2887099999998</v>
      </c>
      <c r="G80" s="241">
        <v>0</v>
      </c>
      <c r="H80" s="242">
        <v>2173.2887099999998</v>
      </c>
      <c r="I80" s="242"/>
      <c r="J80" s="242">
        <v>2173.2887099999998</v>
      </c>
      <c r="K80" s="242"/>
      <c r="L80" s="241">
        <v>5610.5354639999996</v>
      </c>
      <c r="M80" s="241">
        <v>0</v>
      </c>
      <c r="N80" s="242">
        <v>5610.5354639999996</v>
      </c>
      <c r="O80" s="241"/>
      <c r="P80" s="241">
        <v>1500</v>
      </c>
      <c r="Q80" s="241">
        <v>0</v>
      </c>
      <c r="R80" s="242">
        <v>1500</v>
      </c>
      <c r="T80" s="242">
        <v>7110.5354640000005</v>
      </c>
      <c r="V80" s="243"/>
    </row>
    <row r="81" spans="1:22" ht="15" customHeight="1">
      <c r="A81" s="240" t="s">
        <v>360</v>
      </c>
      <c r="B81" s="241">
        <v>12500</v>
      </c>
      <c r="C81" s="241">
        <v>0</v>
      </c>
      <c r="D81" s="242">
        <v>12500</v>
      </c>
      <c r="E81" s="242"/>
      <c r="F81" s="241">
        <v>4162.3590100000001</v>
      </c>
      <c r="G81" s="241">
        <v>30</v>
      </c>
      <c r="H81" s="242">
        <v>4192.3590100000001</v>
      </c>
      <c r="I81" s="242"/>
      <c r="J81" s="242">
        <v>16692.35901</v>
      </c>
      <c r="K81" s="242"/>
      <c r="L81" s="241">
        <v>12500</v>
      </c>
      <c r="M81" s="241">
        <v>0</v>
      </c>
      <c r="N81" s="242">
        <v>12500</v>
      </c>
      <c r="O81" s="241"/>
      <c r="P81" s="241">
        <v>6770.902</v>
      </c>
      <c r="Q81" s="241">
        <v>1536.5260000000001</v>
      </c>
      <c r="R81" s="242">
        <v>8307.4279999999981</v>
      </c>
      <c r="T81" s="242">
        <v>20807.428</v>
      </c>
      <c r="V81" s="243"/>
    </row>
    <row r="82" spans="1:22" ht="15" customHeight="1">
      <c r="A82" s="240" t="s">
        <v>553</v>
      </c>
      <c r="B82" s="241">
        <v>0</v>
      </c>
      <c r="C82" s="241">
        <v>628.40477999999996</v>
      </c>
      <c r="D82" s="242">
        <v>628.40477999999996</v>
      </c>
      <c r="E82" s="242"/>
      <c r="F82" s="241">
        <v>1163.1949999999999</v>
      </c>
      <c r="G82" s="241">
        <v>1060.53559</v>
      </c>
      <c r="H82" s="242">
        <v>2223.7305900000001</v>
      </c>
      <c r="I82" s="242"/>
      <c r="J82" s="242">
        <v>2852.1353700000004</v>
      </c>
      <c r="K82" s="242"/>
      <c r="L82" s="241">
        <v>0</v>
      </c>
      <c r="M82" s="241">
        <v>6758.4570100000001</v>
      </c>
      <c r="N82" s="242">
        <v>6758.4570100000001</v>
      </c>
      <c r="O82" s="241"/>
      <c r="P82" s="241">
        <v>4569.8999999999996</v>
      </c>
      <c r="Q82" s="241">
        <v>1254.8334671000002</v>
      </c>
      <c r="R82" s="242">
        <v>5824.7334671000008</v>
      </c>
      <c r="T82" s="242">
        <v>12583.190477100001</v>
      </c>
      <c r="V82" s="243"/>
    </row>
    <row r="83" spans="1:22" ht="15" customHeight="1">
      <c r="A83" s="240" t="s">
        <v>554</v>
      </c>
      <c r="B83" s="241">
        <v>0</v>
      </c>
      <c r="C83" s="241">
        <v>628.577001</v>
      </c>
      <c r="D83" s="242">
        <v>628.577001</v>
      </c>
      <c r="E83" s="242"/>
      <c r="F83" s="241">
        <v>0</v>
      </c>
      <c r="G83" s="241">
        <v>0</v>
      </c>
      <c r="H83" s="242">
        <v>0</v>
      </c>
      <c r="I83" s="242"/>
      <c r="J83" s="242">
        <v>628.577001</v>
      </c>
      <c r="K83" s="242"/>
      <c r="L83" s="241">
        <v>0</v>
      </c>
      <c r="M83" s="241">
        <v>687.78399999999999</v>
      </c>
      <c r="N83" s="242">
        <v>687.78399999999999</v>
      </c>
      <c r="O83" s="241"/>
      <c r="P83" s="241">
        <v>0</v>
      </c>
      <c r="Q83" s="241">
        <v>1000</v>
      </c>
      <c r="R83" s="242">
        <v>1000</v>
      </c>
      <c r="T83" s="242">
        <v>1687.7840000000001</v>
      </c>
      <c r="V83" s="243"/>
    </row>
    <row r="84" spans="1:22" ht="15" customHeight="1">
      <c r="A84" s="240" t="s">
        <v>363</v>
      </c>
      <c r="B84" s="241">
        <v>1600</v>
      </c>
      <c r="C84" s="241">
        <v>0</v>
      </c>
      <c r="D84" s="242">
        <v>1600</v>
      </c>
      <c r="E84" s="242"/>
      <c r="F84" s="241">
        <v>735.32</v>
      </c>
      <c r="G84" s="241">
        <v>549</v>
      </c>
      <c r="H84" s="242">
        <v>1284.3200000000002</v>
      </c>
      <c r="I84" s="242"/>
      <c r="J84" s="242">
        <v>2884.32</v>
      </c>
      <c r="K84" s="242"/>
      <c r="L84" s="241">
        <v>2200</v>
      </c>
      <c r="M84" s="241">
        <v>195.7296</v>
      </c>
      <c r="N84" s="242">
        <v>2395.7296000000001</v>
      </c>
      <c r="O84" s="241"/>
      <c r="P84" s="241">
        <v>666.66600000000005</v>
      </c>
      <c r="Q84" s="241">
        <v>420</v>
      </c>
      <c r="R84" s="242">
        <v>1086.6660000000002</v>
      </c>
      <c r="T84" s="242">
        <v>3482.3955999999998</v>
      </c>
      <c r="V84" s="243"/>
    </row>
    <row r="85" spans="1:22" ht="15" customHeight="1">
      <c r="A85" s="240" t="s">
        <v>555</v>
      </c>
      <c r="B85" s="241">
        <v>0</v>
      </c>
      <c r="C85" s="241">
        <v>0</v>
      </c>
      <c r="D85" s="242">
        <v>0</v>
      </c>
      <c r="E85" s="242"/>
      <c r="F85" s="241">
        <v>2084.6849999999999</v>
      </c>
      <c r="G85" s="241">
        <v>0</v>
      </c>
      <c r="H85" s="242">
        <v>2084.6849999999999</v>
      </c>
      <c r="I85" s="242"/>
      <c r="J85" s="242">
        <v>2084.6849999999999</v>
      </c>
      <c r="K85" s="242"/>
      <c r="L85" s="241">
        <v>0</v>
      </c>
      <c r="M85" s="241">
        <v>0</v>
      </c>
      <c r="N85" s="242">
        <v>0</v>
      </c>
      <c r="O85" s="241"/>
      <c r="P85" s="241">
        <v>5137.4297100000003</v>
      </c>
      <c r="Q85" s="241">
        <v>0</v>
      </c>
      <c r="R85" s="242">
        <v>5137.4297100000003</v>
      </c>
      <c r="T85" s="242">
        <v>5137.4297100000003</v>
      </c>
      <c r="V85" s="243"/>
    </row>
    <row r="86" spans="1:22" ht="15" customHeight="1">
      <c r="A86" s="240" t="s">
        <v>366</v>
      </c>
      <c r="B86" s="241">
        <v>0</v>
      </c>
      <c r="C86" s="241">
        <v>0</v>
      </c>
      <c r="D86" s="242">
        <v>0</v>
      </c>
      <c r="E86" s="242"/>
      <c r="F86" s="241">
        <v>1025.9690000000001</v>
      </c>
      <c r="G86" s="241">
        <v>5000</v>
      </c>
      <c r="H86" s="242">
        <v>6025.9690000000001</v>
      </c>
      <c r="I86" s="242"/>
      <c r="J86" s="242">
        <v>6025.9690000000001</v>
      </c>
      <c r="K86" s="242"/>
      <c r="L86" s="241">
        <v>0</v>
      </c>
      <c r="M86" s="241">
        <v>0</v>
      </c>
      <c r="N86" s="242">
        <v>0</v>
      </c>
      <c r="O86" s="241"/>
      <c r="P86" s="241">
        <v>12825</v>
      </c>
      <c r="Q86" s="241">
        <v>0</v>
      </c>
      <c r="R86" s="242">
        <v>12825</v>
      </c>
      <c r="T86" s="242">
        <v>12825</v>
      </c>
      <c r="V86" s="243"/>
    </row>
    <row r="87" spans="1:22" ht="15" customHeight="1">
      <c r="A87" s="240" t="s">
        <v>557</v>
      </c>
      <c r="B87" s="241">
        <v>20000</v>
      </c>
      <c r="C87" s="241">
        <v>0</v>
      </c>
      <c r="D87" s="242">
        <v>20000</v>
      </c>
      <c r="E87" s="242"/>
      <c r="F87" s="241">
        <v>116025.26709000001</v>
      </c>
      <c r="G87" s="241">
        <v>0</v>
      </c>
      <c r="H87" s="242">
        <v>116025.26709000001</v>
      </c>
      <c r="I87" s="242"/>
      <c r="J87" s="242">
        <v>136025.26709000001</v>
      </c>
      <c r="K87" s="242"/>
      <c r="L87" s="241">
        <v>25000</v>
      </c>
      <c r="M87" s="241">
        <v>0</v>
      </c>
      <c r="N87" s="242">
        <v>25000</v>
      </c>
      <c r="O87" s="241"/>
      <c r="P87" s="241">
        <v>149854.00412999999</v>
      </c>
      <c r="Q87" s="241">
        <v>0</v>
      </c>
      <c r="R87" s="242">
        <v>149854.00412999999</v>
      </c>
      <c r="T87" s="242">
        <v>174854.00413000004</v>
      </c>
      <c r="V87" s="243"/>
    </row>
    <row r="88" spans="1:22" ht="15" customHeight="1">
      <c r="A88" s="240" t="s">
        <v>558</v>
      </c>
      <c r="B88" s="241">
        <v>35000</v>
      </c>
      <c r="C88" s="241">
        <v>0</v>
      </c>
      <c r="D88" s="242">
        <v>35000</v>
      </c>
      <c r="E88" s="242"/>
      <c r="F88" s="241">
        <v>99248.51973</v>
      </c>
      <c r="G88" s="241">
        <v>116.82</v>
      </c>
      <c r="H88" s="242">
        <v>99365.339729999992</v>
      </c>
      <c r="I88" s="242"/>
      <c r="J88" s="242">
        <v>134365.33973000001</v>
      </c>
      <c r="K88" s="242"/>
      <c r="L88" s="241">
        <v>35000</v>
      </c>
      <c r="M88" s="241">
        <v>0</v>
      </c>
      <c r="N88" s="242">
        <v>35000</v>
      </c>
      <c r="O88" s="241"/>
      <c r="P88" s="241">
        <v>130860.79572000001</v>
      </c>
      <c r="Q88" s="241">
        <v>221.58850999999999</v>
      </c>
      <c r="R88" s="242">
        <v>131082.38423000003</v>
      </c>
      <c r="T88" s="242">
        <v>166082.38422999997</v>
      </c>
      <c r="V88" s="243"/>
    </row>
    <row r="89" spans="1:22" ht="15" customHeight="1">
      <c r="A89" s="240" t="s">
        <v>559</v>
      </c>
      <c r="B89" s="241">
        <v>0</v>
      </c>
      <c r="C89" s="241">
        <v>0</v>
      </c>
      <c r="D89" s="242">
        <v>0</v>
      </c>
      <c r="E89" s="242"/>
      <c r="F89" s="241">
        <v>1582.61492</v>
      </c>
      <c r="G89" s="241">
        <v>129.547</v>
      </c>
      <c r="H89" s="242">
        <v>1712.16192</v>
      </c>
      <c r="I89" s="242"/>
      <c r="J89" s="242">
        <v>1712.16192</v>
      </c>
      <c r="K89" s="242"/>
      <c r="L89" s="241">
        <v>0</v>
      </c>
      <c r="M89" s="241">
        <v>0</v>
      </c>
      <c r="N89" s="242">
        <v>0</v>
      </c>
      <c r="O89" s="241"/>
      <c r="P89" s="241">
        <v>1502.1469999999999</v>
      </c>
      <c r="Q89" s="241">
        <v>1449.0376799999999</v>
      </c>
      <c r="R89" s="242">
        <v>2951.1846799999994</v>
      </c>
      <c r="T89" s="242">
        <v>2951.1846799999994</v>
      </c>
      <c r="V89" s="243"/>
    </row>
    <row r="90" spans="1:22" ht="15" customHeight="1">
      <c r="A90" s="240" t="s">
        <v>371</v>
      </c>
      <c r="B90" s="241">
        <v>10235</v>
      </c>
      <c r="C90" s="241">
        <v>4000</v>
      </c>
      <c r="D90" s="242">
        <v>14235</v>
      </c>
      <c r="E90" s="242"/>
      <c r="F90" s="241">
        <v>0</v>
      </c>
      <c r="G90" s="241">
        <v>0</v>
      </c>
      <c r="H90" s="242">
        <v>0</v>
      </c>
      <c r="I90" s="242"/>
      <c r="J90" s="242">
        <v>14235</v>
      </c>
      <c r="K90" s="242"/>
      <c r="L90" s="241">
        <v>3560</v>
      </c>
      <c r="M90" s="241">
        <v>0</v>
      </c>
      <c r="N90" s="242">
        <v>3560</v>
      </c>
      <c r="O90" s="241"/>
      <c r="P90" s="241">
        <v>0</v>
      </c>
      <c r="Q90" s="241">
        <v>4000</v>
      </c>
      <c r="R90" s="242">
        <v>4000</v>
      </c>
      <c r="T90" s="242">
        <v>7560</v>
      </c>
      <c r="V90" s="243"/>
    </row>
    <row r="91" spans="1:22" ht="15" customHeight="1">
      <c r="A91" s="240" t="s">
        <v>560</v>
      </c>
      <c r="B91" s="241">
        <v>20000</v>
      </c>
      <c r="C91" s="241">
        <v>0</v>
      </c>
      <c r="D91" s="242">
        <v>20000</v>
      </c>
      <c r="E91" s="242"/>
      <c r="F91" s="241">
        <v>94694.141029999999</v>
      </c>
      <c r="G91" s="241">
        <v>0</v>
      </c>
      <c r="H91" s="242">
        <v>94694.141029999999</v>
      </c>
      <c r="I91" s="242"/>
      <c r="J91" s="242">
        <v>114694.14103000001</v>
      </c>
      <c r="K91" s="242"/>
      <c r="L91" s="241">
        <v>20000</v>
      </c>
      <c r="M91" s="241">
        <v>0</v>
      </c>
      <c r="N91" s="242">
        <v>20000</v>
      </c>
      <c r="O91" s="241"/>
      <c r="P91" s="241">
        <v>87370.361650000021</v>
      </c>
      <c r="Q91" s="241">
        <v>98.344999999999999</v>
      </c>
      <c r="R91" s="242">
        <v>87468.706650000022</v>
      </c>
      <c r="T91" s="242">
        <v>107468.70665000002</v>
      </c>
      <c r="V91" s="243"/>
    </row>
    <row r="92" spans="1:22" ht="15" customHeight="1">
      <c r="A92" s="240" t="s">
        <v>373</v>
      </c>
      <c r="B92" s="241">
        <v>34038.832459999998</v>
      </c>
      <c r="C92" s="241">
        <v>0</v>
      </c>
      <c r="D92" s="242">
        <v>34038.832459999998</v>
      </c>
      <c r="E92" s="242"/>
      <c r="F92" s="241">
        <v>30000</v>
      </c>
      <c r="G92" s="241">
        <v>0</v>
      </c>
      <c r="H92" s="242">
        <v>30000</v>
      </c>
      <c r="I92" s="242"/>
      <c r="J92" s="242">
        <v>64038.832459999991</v>
      </c>
      <c r="K92" s="242"/>
      <c r="L92" s="241">
        <v>33434.989390000002</v>
      </c>
      <c r="M92" s="241">
        <v>0</v>
      </c>
      <c r="N92" s="242">
        <v>33434.989390000002</v>
      </c>
      <c r="O92" s="241"/>
      <c r="P92" s="241">
        <v>21000</v>
      </c>
      <c r="Q92" s="241">
        <v>0</v>
      </c>
      <c r="R92" s="242">
        <v>21000</v>
      </c>
      <c r="T92" s="242">
        <v>54434.989389999995</v>
      </c>
      <c r="V92" s="243"/>
    </row>
    <row r="93" spans="1:22" ht="15" customHeight="1">
      <c r="A93" s="240" t="s">
        <v>579</v>
      </c>
      <c r="B93" s="241">
        <v>0</v>
      </c>
      <c r="C93" s="241">
        <v>0</v>
      </c>
      <c r="D93" s="242">
        <v>0</v>
      </c>
      <c r="E93" s="242"/>
      <c r="F93" s="241">
        <v>0</v>
      </c>
      <c r="G93" s="241">
        <v>483.50900000000001</v>
      </c>
      <c r="H93" s="242">
        <v>483.50900000000001</v>
      </c>
      <c r="I93" s="242"/>
      <c r="J93" s="242">
        <v>483.50900000000001</v>
      </c>
      <c r="K93" s="242"/>
      <c r="L93" s="241">
        <v>0</v>
      </c>
      <c r="M93" s="241">
        <v>0</v>
      </c>
      <c r="N93" s="242">
        <v>0</v>
      </c>
      <c r="O93" s="241"/>
      <c r="P93" s="241">
        <v>0</v>
      </c>
      <c r="Q93" s="241">
        <v>0</v>
      </c>
      <c r="R93" s="242">
        <v>0</v>
      </c>
      <c r="T93" s="242">
        <v>0</v>
      </c>
      <c r="V93" s="243"/>
    </row>
    <row r="94" spans="1:22" ht="15" customHeight="1">
      <c r="A94" s="240" t="s">
        <v>376</v>
      </c>
      <c r="B94" s="241">
        <v>0</v>
      </c>
      <c r="C94" s="241">
        <v>0</v>
      </c>
      <c r="D94" s="242">
        <v>0</v>
      </c>
      <c r="E94" s="290"/>
      <c r="F94" s="241">
        <v>15434.507580000001</v>
      </c>
      <c r="G94" s="241">
        <v>395</v>
      </c>
      <c r="H94" s="242">
        <v>15829.50758</v>
      </c>
      <c r="I94" s="290"/>
      <c r="J94" s="242">
        <v>15829.50758</v>
      </c>
      <c r="K94" s="291"/>
      <c r="L94" s="241">
        <v>0</v>
      </c>
      <c r="M94" s="241">
        <v>0</v>
      </c>
      <c r="N94" s="242">
        <v>0</v>
      </c>
      <c r="O94" s="290"/>
      <c r="P94" s="241">
        <v>6498.6333599999998</v>
      </c>
      <c r="Q94" s="241">
        <v>346.33367999999996</v>
      </c>
      <c r="R94" s="242">
        <v>6844.9670399999995</v>
      </c>
      <c r="T94" s="242">
        <v>6844.9670399999995</v>
      </c>
      <c r="V94" s="243"/>
    </row>
    <row r="95" spans="1:22" ht="15" customHeight="1">
      <c r="A95" s="240" t="s">
        <v>578</v>
      </c>
      <c r="B95" s="241">
        <v>0</v>
      </c>
      <c r="C95" s="241">
        <v>403.73543999999993</v>
      </c>
      <c r="D95" s="242">
        <v>403.73543999999993</v>
      </c>
      <c r="E95" s="231"/>
      <c r="F95" s="241">
        <v>0</v>
      </c>
      <c r="G95" s="241">
        <v>0</v>
      </c>
      <c r="H95" s="242">
        <v>0</v>
      </c>
      <c r="I95" s="231"/>
      <c r="J95" s="242">
        <v>403.73543999999993</v>
      </c>
      <c r="K95" s="231"/>
      <c r="L95" s="241">
        <v>0</v>
      </c>
      <c r="M95" s="241">
        <v>452.93822999999998</v>
      </c>
      <c r="N95" s="242">
        <v>452.93822999999998</v>
      </c>
      <c r="O95" s="231"/>
      <c r="P95" s="241">
        <v>0</v>
      </c>
      <c r="Q95" s="241">
        <v>0</v>
      </c>
      <c r="R95" s="242">
        <v>0</v>
      </c>
      <c r="T95" s="242">
        <v>452.93822999999998</v>
      </c>
      <c r="V95" s="243"/>
    </row>
    <row r="96" spans="1:22" ht="15" customHeight="1">
      <c r="A96" s="240" t="s">
        <v>564</v>
      </c>
      <c r="B96" s="241">
        <v>40000</v>
      </c>
      <c r="C96" s="241">
        <v>0</v>
      </c>
      <c r="D96" s="242">
        <v>40000</v>
      </c>
      <c r="F96" s="241">
        <v>225896.00680000003</v>
      </c>
      <c r="G96" s="241">
        <v>0</v>
      </c>
      <c r="H96" s="242">
        <v>225896.00680000003</v>
      </c>
      <c r="I96" s="231"/>
      <c r="J96" s="242">
        <v>265896.00680000003</v>
      </c>
      <c r="L96" s="241">
        <v>40000</v>
      </c>
      <c r="M96" s="241">
        <v>0</v>
      </c>
      <c r="N96" s="242">
        <v>40000</v>
      </c>
      <c r="O96" s="246"/>
      <c r="P96" s="241">
        <v>227742.62070000003</v>
      </c>
      <c r="Q96" s="241">
        <v>0</v>
      </c>
      <c r="R96" s="242">
        <v>227742.62070000003</v>
      </c>
      <c r="T96" s="242">
        <v>267742.62070000003</v>
      </c>
      <c r="V96" s="243"/>
    </row>
    <row r="97" spans="1:22" ht="15" customHeight="1">
      <c r="A97" s="240" t="s">
        <v>378</v>
      </c>
      <c r="B97" s="241">
        <v>0</v>
      </c>
      <c r="C97" s="241">
        <v>11833.70312</v>
      </c>
      <c r="D97" s="242">
        <v>11833.70312</v>
      </c>
      <c r="F97" s="241">
        <v>0</v>
      </c>
      <c r="G97" s="241">
        <v>3578.1660000000002</v>
      </c>
      <c r="H97" s="242">
        <v>3578.1660000000002</v>
      </c>
      <c r="J97" s="242">
        <v>15411.869119999999</v>
      </c>
      <c r="L97" s="241">
        <v>0</v>
      </c>
      <c r="M97" s="241">
        <v>11999.832234400001</v>
      </c>
      <c r="N97" s="242">
        <v>11999.832234400001</v>
      </c>
      <c r="P97" s="241">
        <v>0</v>
      </c>
      <c r="Q97" s="241">
        <v>0</v>
      </c>
      <c r="R97" s="242">
        <v>0</v>
      </c>
      <c r="T97" s="242">
        <v>11999.832234400001</v>
      </c>
      <c r="V97" s="243"/>
    </row>
    <row r="98" spans="1:22" ht="15" customHeight="1">
      <c r="A98" s="240" t="s">
        <v>379</v>
      </c>
      <c r="B98" s="241">
        <v>14500</v>
      </c>
      <c r="C98" s="241">
        <v>0</v>
      </c>
      <c r="D98" s="242">
        <v>14500</v>
      </c>
      <c r="F98" s="241">
        <v>98572.761220000015</v>
      </c>
      <c r="G98" s="241">
        <v>0</v>
      </c>
      <c r="H98" s="242">
        <v>98572.761220000015</v>
      </c>
      <c r="J98" s="242">
        <v>113072.76122000003</v>
      </c>
      <c r="L98" s="241">
        <v>14500</v>
      </c>
      <c r="M98" s="241">
        <v>0</v>
      </c>
      <c r="N98" s="242">
        <v>14500</v>
      </c>
      <c r="P98" s="241">
        <v>84204.175969999997</v>
      </c>
      <c r="Q98" s="241">
        <v>4466.3001299999996</v>
      </c>
      <c r="R98" s="242">
        <v>88670.476100000014</v>
      </c>
      <c r="T98" s="242">
        <v>103170.4761</v>
      </c>
      <c r="V98" s="243"/>
    </row>
    <row r="99" spans="1:22" ht="15" customHeight="1" thickBot="1">
      <c r="A99" s="247" t="s">
        <v>383</v>
      </c>
      <c r="B99" s="248">
        <v>0</v>
      </c>
      <c r="C99" s="248">
        <v>0</v>
      </c>
      <c r="D99" s="236">
        <v>0</v>
      </c>
      <c r="E99" s="249"/>
      <c r="F99" s="248">
        <v>827.47297000000003</v>
      </c>
      <c r="G99" s="248">
        <v>0</v>
      </c>
      <c r="H99" s="236">
        <v>827.47297000000003</v>
      </c>
      <c r="I99" s="249"/>
      <c r="J99" s="236">
        <v>827.47297000000003</v>
      </c>
      <c r="K99" s="249"/>
      <c r="L99" s="248">
        <v>0</v>
      </c>
      <c r="M99" s="248">
        <v>0</v>
      </c>
      <c r="N99" s="236">
        <v>0</v>
      </c>
      <c r="O99" s="249"/>
      <c r="P99" s="248">
        <v>0</v>
      </c>
      <c r="Q99" s="248">
        <v>0</v>
      </c>
      <c r="R99" s="236">
        <v>0</v>
      </c>
      <c r="S99" s="249"/>
      <c r="T99" s="236">
        <v>0</v>
      </c>
      <c r="V99" s="243"/>
    </row>
    <row r="100" spans="1:22">
      <c r="A100" s="340" t="s">
        <v>577</v>
      </c>
      <c r="B100" s="340"/>
      <c r="C100" s="340"/>
      <c r="D100" s="340"/>
      <c r="E100" s="340"/>
      <c r="F100" s="340"/>
      <c r="G100" s="340"/>
      <c r="H100" s="229"/>
      <c r="N100" s="243"/>
      <c r="R100" s="243"/>
      <c r="T100" s="252" t="s">
        <v>121</v>
      </c>
    </row>
    <row r="101" spans="1:22">
      <c r="A101" s="262" t="s">
        <v>623</v>
      </c>
      <c r="D101" s="231"/>
      <c r="T101" s="261" t="s">
        <v>624</v>
      </c>
    </row>
    <row r="102" spans="1:22">
      <c r="A102" s="292" t="s">
        <v>625</v>
      </c>
      <c r="H102" s="243"/>
      <c r="R102" s="293"/>
      <c r="T102" s="257" t="s">
        <v>626</v>
      </c>
    </row>
    <row r="103" spans="1:22">
      <c r="A103" s="256"/>
    </row>
    <row r="104" spans="1:22">
      <c r="A104" s="258" t="s">
        <v>572</v>
      </c>
    </row>
    <row r="105" spans="1:22">
      <c r="A105" s="256" t="s">
        <v>573</v>
      </c>
    </row>
    <row r="106" spans="1:22">
      <c r="A106" s="256"/>
    </row>
    <row r="107" spans="1:22">
      <c r="A107" s="258" t="s">
        <v>125</v>
      </c>
    </row>
  </sheetData>
  <mergeCells count="10">
    <mergeCell ref="A100:G100"/>
    <mergeCell ref="A3:A5"/>
    <mergeCell ref="B3:J3"/>
    <mergeCell ref="L3:T3"/>
    <mergeCell ref="B4:D4"/>
    <mergeCell ref="F4:H4"/>
    <mergeCell ref="J4:J5"/>
    <mergeCell ref="L4:N4"/>
    <mergeCell ref="P4:R4"/>
    <mergeCell ref="T4:T5"/>
  </mergeCells>
  <hyperlinks>
    <hyperlink ref="A102" r:id="rId1" xr:uid="{860CF165-E20D-459B-824B-9B3D627F1F30}"/>
    <hyperlink ref="A105" r:id="rId2" xr:uid="{7218D6CA-8747-4F6B-9DEF-4BF395B9B1AF}"/>
  </hyperlinks>
  <pageMargins left="0.7" right="0.7" top="0.75" bottom="0.75" header="0.3" footer="0.3"/>
  <pageSetup paperSize="9" scale="36"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Table 1</vt:lpstr>
      <vt:lpstr>Table 2</vt:lpstr>
      <vt:lpstr>Provisional SID 2021 Table 1</vt:lpstr>
      <vt:lpstr>Provisional SID 2021 Table 2</vt:lpstr>
      <vt:lpstr>Final SID 2020 Table C1</vt:lpstr>
      <vt:lpstr>Final SID 2020 Table A2</vt:lpstr>
      <vt:lpstr>Final SID 2020 Table A8</vt:lpstr>
      <vt:lpstr>Final SID 2018 Table A8</vt:lpstr>
      <vt:lpstr>Final SID 2017 Table A8</vt:lpstr>
      <vt:lpstr>Final SID 2016 Table A8</vt:lpstr>
      <vt:lpstr>SID 2014 Table 7</vt:lpstr>
      <vt:lpstr>UK Multi-Core ODA to EU</vt:lpstr>
      <vt:lpstr>OBR EFO Mar 2022 Ch.2 Chart 2.8</vt:lpstr>
      <vt:lpstr>OBR EFO Mar 2022 Sup Tab 1.2</vt:lpstr>
      <vt:lpstr>ONS (Sep 2021)</vt:lpstr>
      <vt:lpstr>ODA %GNI List</vt:lpstr>
      <vt:lpstr>'Final SID 2017 Table A8'!OLD</vt:lpstr>
      <vt:lpstr>'Final SID 2018 Table A8'!OLD</vt:lpstr>
      <vt:lpstr>OLD</vt:lpstr>
      <vt:lpstr>'Final SID 2016 Table A8'!Print_Area</vt:lpstr>
      <vt:lpstr>'Final SID 2017 Table A8'!Print_Area</vt:lpstr>
      <vt:lpstr>'Final SID 2018 Table A8'!Print_Area</vt:lpstr>
      <vt:lpstr>'Final SID 2020 Table A2'!Print_Area</vt:lpstr>
      <vt:lpstr>'Final SID 2020 Table A8'!Print_Area</vt:lpstr>
      <vt:lpstr>'Final SID 2020 Table C1'!Print_Area</vt:lpstr>
      <vt:lpstr>'OBR EFO Mar 2022 Sup Tab 1.2'!Print_Area</vt:lpstr>
      <vt:lpstr>'Final SID 2020 Table A2'!Print_Titles</vt:lpstr>
      <vt:lpstr>'Final SID 2017 Table A8'!tbl</vt:lpstr>
      <vt:lpstr>'Final SID 2018 Table A8'!tbl</vt:lpstr>
      <vt:lpstr>'Final SID 2020 Table A8'!tbl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Hughes (shughes@CGDEV.ORG)</dc:creator>
  <cp:lastModifiedBy>Ian Mitchell (imitchell@CGDEV.ORG)</cp:lastModifiedBy>
  <dcterms:created xsi:type="dcterms:W3CDTF">2022-05-26T14:44:26Z</dcterms:created>
  <dcterms:modified xsi:type="dcterms:W3CDTF">2022-05-27T15:30:45Z</dcterms:modified>
</cp:coreProperties>
</file>